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" yWindow="705" windowWidth="20730" windowHeight="11760" activeTab="0"/>
  </bookViews>
  <sheets>
    <sheet name="2009-2010" sheetId="1" r:id="rId1"/>
    <sheet name="2008-2009" sheetId="2" r:id="rId2"/>
    <sheet name="2007-2008" sheetId="3" r:id="rId3"/>
    <sheet name="2006-2007" sheetId="4" r:id="rId4"/>
    <sheet name="2005-2006" sheetId="5" r:id="rId5"/>
    <sheet name="2004-2005" sheetId="6" r:id="rId6"/>
    <sheet name="2003-2004" sheetId="7" r:id="rId7"/>
    <sheet name="2002-2003" sheetId="8" r:id="rId8"/>
  </sheets>
  <definedNames/>
  <calcPr fullCalcOnLoad="1"/>
</workbook>
</file>

<file path=xl/sharedStrings.xml><?xml version="1.0" encoding="utf-8"?>
<sst xmlns="http://schemas.openxmlformats.org/spreadsheetml/2006/main" count="754" uniqueCount="253">
  <si>
    <t>Carter G. Woodson Middle School</t>
  </si>
  <si>
    <t>F. W. Gregory Elementary School</t>
  </si>
  <si>
    <t>Laurel Elementary School</t>
  </si>
  <si>
    <t>Sophie B. Wright Elementary School</t>
  </si>
  <si>
    <t>Andrew Wilson Charter School</t>
  </si>
  <si>
    <t xml:space="preserve">Mary McLeod Bethune Elementary </t>
  </si>
  <si>
    <t>James Singleton Middle School</t>
  </si>
  <si>
    <t>O. P. Walker Senior High School</t>
  </si>
  <si>
    <t>John McDonogh Senior High School</t>
  </si>
  <si>
    <t>The Intercultural Charter School</t>
  </si>
  <si>
    <t>H.C. Schaumberg Elementary School</t>
  </si>
  <si>
    <t>F.W. Gregory Jr. High School</t>
  </si>
  <si>
    <t>Sent home, and YES</t>
  </si>
  <si>
    <t>Francis W. Gregory Elementary</t>
  </si>
  <si>
    <t>Crocker Arts and Technology Academy</t>
  </si>
  <si>
    <t>Sylvanie F. Williams Elementary School</t>
  </si>
  <si>
    <t>2008-2009</t>
  </si>
  <si>
    <t>Alice Harte Charter School</t>
  </si>
  <si>
    <t>N.O. Public Schools Alternative High School</t>
  </si>
  <si>
    <t>A.P. Tureau Elementary School</t>
  </si>
  <si>
    <t>Edward Hynes Elementary School</t>
  </si>
  <si>
    <t>Booker T. Washington High School</t>
  </si>
  <si>
    <t>Ernest N. "Dutch" Morial School</t>
  </si>
  <si>
    <t>Marion Abramson Senior High School</t>
  </si>
  <si>
    <t>New Orleans Free School</t>
  </si>
  <si>
    <t>Martin Behrman Elementary School</t>
  </si>
  <si>
    <t>Sophie B. Wright Middle School</t>
  </si>
  <si>
    <t>Murray Henderson Middle School</t>
  </si>
  <si>
    <t>Dr. Martin Luther King Jr. Charter School</t>
  </si>
  <si>
    <t>Edna Karr Magnet School</t>
  </si>
  <si>
    <t>O. Perry Walker Senior High School</t>
  </si>
  <si>
    <t>Andrew H. Wilson Elementary School</t>
  </si>
  <si>
    <t>KIPP Believe College Preparatory</t>
  </si>
  <si>
    <t>Lusher Elementary/Middle School</t>
  </si>
  <si>
    <t>Dr. Martin L. King Middle School</t>
  </si>
  <si>
    <t>Dr. Charles Richard Drew Elementary School</t>
  </si>
  <si>
    <t xml:space="preserve">Out of School Suspension Rates, Orleans Parish, 2002-2010. </t>
  </si>
  <si>
    <t>2006-2007</t>
  </si>
  <si>
    <t>Livingston Middle School</t>
  </si>
  <si>
    <t>Martin Behrman Charter Academy for the Arts and Sciences</t>
  </si>
  <si>
    <t xml:space="preserve">Discipline policies are from the 2010-2011 school year. They do not reflect the recent changes in charter operators of Priestley, Abramson, Tubman, and Clark High. </t>
  </si>
  <si>
    <t>Schools that we got discipline policies from, but that the state didn't have data for, are delineated by a tilde (~)</t>
  </si>
  <si>
    <t>Data compiled by Jessica Williams, The Lens staff writer</t>
  </si>
  <si>
    <t>Ben Franklin Senior High School</t>
  </si>
  <si>
    <t>Warren Easton Senior High School</t>
  </si>
  <si>
    <t>Orleans Parish PM School</t>
  </si>
  <si>
    <t>H.S. Schaumberg Elementary School</t>
  </si>
  <si>
    <t>Dr. Martin Luther King School for Science and Technology</t>
  </si>
  <si>
    <t>NO</t>
  </si>
  <si>
    <t>Samuel J. Green Charter School</t>
  </si>
  <si>
    <t>McDonogh #32 Charter School</t>
  </si>
  <si>
    <t>Akili Academy</t>
  </si>
  <si>
    <t>Harney Elementary School</t>
  </si>
  <si>
    <t>Thomas Alva Edison Elementary School</t>
  </si>
  <si>
    <t>Florence J. Chester Elementary School</t>
  </si>
  <si>
    <t>Jean Gordon Elementary School</t>
  </si>
  <si>
    <t>Martin Behrman Charter School</t>
  </si>
  <si>
    <t>Arthur Ashe Charter School</t>
  </si>
  <si>
    <t>Sarah T. Reed Elementary School</t>
  </si>
  <si>
    <t>Benjamin Franklin Senior High School</t>
  </si>
  <si>
    <t>Eleanor McMain Senior High School</t>
  </si>
  <si>
    <t>Murray Henderson Elementary</t>
  </si>
  <si>
    <t>Sylvanie F. Williams School</t>
  </si>
  <si>
    <t>Alice Harte Elementary School</t>
  </si>
  <si>
    <t>Lake Forest Elementary Charter School</t>
  </si>
  <si>
    <t>Milestone SABIS Academy of New Orleans</t>
  </si>
  <si>
    <t>Mary D. Coghill Elementary</t>
  </si>
  <si>
    <t>Edward Hynes Charter School</t>
  </si>
  <si>
    <t>Louis Armstrong School</t>
  </si>
  <si>
    <t>Village L'est Elementary School</t>
  </si>
  <si>
    <t>Parkview Fundamental Magnet School</t>
  </si>
  <si>
    <t>Dwight D. Eisenhower Academy of Global Studies</t>
  </si>
  <si>
    <t>Robert Mills Lusher School</t>
  </si>
  <si>
    <t>Murray Henderson Elementary School</t>
  </si>
  <si>
    <t>O.P Walker Senior High School</t>
  </si>
  <si>
    <t>Sent home</t>
  </si>
  <si>
    <t>John A. Shaw Elementary School</t>
  </si>
  <si>
    <t>Julius Rosenwald Acclerated School</t>
  </si>
  <si>
    <t>Sarah T. Reed Senior High School</t>
  </si>
  <si>
    <t>Lake Forest Montessori School</t>
  </si>
  <si>
    <t>Lorraine Hansberry Elementary School</t>
  </si>
  <si>
    <t>Avery Alexander Elementary School</t>
  </si>
  <si>
    <t>Lusher Charter School</t>
  </si>
  <si>
    <t>Frederick A. Douglass High School</t>
  </si>
  <si>
    <t>James Weldon Johnson Elementary School</t>
  </si>
  <si>
    <t>Fisk-Howard Elementary School</t>
  </si>
  <si>
    <t>Lafayette Elementary School</t>
  </si>
  <si>
    <t>George O. Mondy Jr. Elementary School</t>
  </si>
  <si>
    <t>Mary Bethune Accelerated School</t>
  </si>
  <si>
    <t>Did not respond to records request</t>
  </si>
  <si>
    <t>Albert Wicker Elementary School</t>
  </si>
  <si>
    <t>Barbara Jordan Elementary School</t>
  </si>
  <si>
    <t>Lawrence D. Crocker Elementary School</t>
  </si>
  <si>
    <t>Urban League Street Academy</t>
  </si>
  <si>
    <t>New Orleans Charter Science and Math Academy</t>
  </si>
  <si>
    <t>Warren Easton Charter Senior High School</t>
  </si>
  <si>
    <t>McDonogh #7 Elementary School</t>
  </si>
  <si>
    <t>James Weldon Johnson Elementary</t>
  </si>
  <si>
    <t>New Orleans High School Signature Centers</t>
  </si>
  <si>
    <t>McDonogh City Park Academy</t>
  </si>
  <si>
    <t>Andrew Wilson Elementary School</t>
  </si>
  <si>
    <t>Little Woods Elementary School</t>
  </si>
  <si>
    <t>Frances Gaudet Elementary School</t>
  </si>
  <si>
    <t>Arthur Ashe School</t>
  </si>
  <si>
    <t>KIPP McDonogh #15 School for the Creative Arts</t>
  </si>
  <si>
    <t>McDonogh #28 City Park Academy</t>
  </si>
  <si>
    <t>L.B. Landry Middle School</t>
  </si>
  <si>
    <t>McDonogh #32 Elementary School</t>
  </si>
  <si>
    <t>Ray Abrams Elementary School</t>
  </si>
  <si>
    <t>Benjamin Banneker Elementary School</t>
  </si>
  <si>
    <t>New Orleans Science and Math High School</t>
  </si>
  <si>
    <t>McDonogh #15 for the Creative Arts Magnet School</t>
  </si>
  <si>
    <t>Sojourner Truth Academy</t>
  </si>
  <si>
    <t>Mary McLeod Bethune Elementary School</t>
  </si>
  <si>
    <t>William J. Guste Elementary School</t>
  </si>
  <si>
    <t>P.A. Capdau Charter School</t>
  </si>
  <si>
    <t>George W. Carver Elementary School</t>
  </si>
  <si>
    <t>Robert R. Moton Charter School</t>
  </si>
  <si>
    <t>Johnson C. Lockett Elementary School</t>
  </si>
  <si>
    <t>Sarah T. Reed High School</t>
  </si>
  <si>
    <t>Rabouin Career Senior High School</t>
  </si>
  <si>
    <t>Einstein Charter School</t>
  </si>
  <si>
    <t>Lake Forest Charter Elementary School</t>
  </si>
  <si>
    <t>Charles J. Colton Middle School</t>
  </si>
  <si>
    <t>YES</t>
  </si>
  <si>
    <t>Helen S. Edwards Elementary</t>
  </si>
  <si>
    <t>John W. Hoffman Elementary School</t>
  </si>
  <si>
    <t>New Orleans Center for the Creative Arts</t>
  </si>
  <si>
    <t>Langston Hughes Elementary School</t>
  </si>
  <si>
    <t>Lafayette Academy</t>
  </si>
  <si>
    <t>Using Positive Behavior Support?</t>
  </si>
  <si>
    <t>Alcee Fortier Senior High School</t>
  </si>
  <si>
    <t>Morris F.X. Jeff Elementary School</t>
  </si>
  <si>
    <t>P.A. Capdau Middle School</t>
  </si>
  <si>
    <t>2002-2003</t>
  </si>
  <si>
    <t>Thurgood Marshall School</t>
  </si>
  <si>
    <t>Joesph Craig School</t>
  </si>
  <si>
    <t>Paul L. Dunbar Elementary</t>
  </si>
  <si>
    <t>KIPP Central City Primary</t>
  </si>
  <si>
    <t>McDonogh #28 Middle School</t>
  </si>
  <si>
    <t>Mary D. Coghill Elementary School</t>
  </si>
  <si>
    <t>Source: Louisiana Department of Education, District Composite Reports for Orleans Parish, Recovery School District, and Type 2 Charters, 2002-2010</t>
  </si>
  <si>
    <t>2009-2010</t>
  </si>
  <si>
    <t>Helen S. Edwards Elementary School</t>
  </si>
  <si>
    <t>Booker T. Washington Senior High School</t>
  </si>
  <si>
    <t>Robert Livingston High School</t>
  </si>
  <si>
    <t>International School of Louisiana</t>
  </si>
  <si>
    <t>Oretha Castle Haley Elementary School</t>
  </si>
  <si>
    <t>Thomy Lafon School</t>
  </si>
  <si>
    <t>Agnes L. Bauduit Elementary School</t>
  </si>
  <si>
    <t>Ronald G. McNair Elementary School</t>
  </si>
  <si>
    <t>William Frantz Elementary School</t>
  </si>
  <si>
    <t>Joesph S. Clark Senior High School</t>
  </si>
  <si>
    <t>Alternative Learning Institute</t>
  </si>
  <si>
    <t>S.J. Green Middle School</t>
  </si>
  <si>
    <t>Martin Behrman Elementary</t>
  </si>
  <si>
    <t>Sophie B. Wright Charter Elementary School</t>
  </si>
  <si>
    <t>~</t>
  </si>
  <si>
    <t>Abramson Charter Science and Technology School</t>
  </si>
  <si>
    <t>Andrew Jackson Elementary School</t>
  </si>
  <si>
    <t>Mary McLeod Bethune Elementary</t>
  </si>
  <si>
    <t>Lake Area Middle School</t>
  </si>
  <si>
    <t>Sherwood Forest Elementary School</t>
  </si>
  <si>
    <t xml:space="preserve">New Orleans Free Academy </t>
  </si>
  <si>
    <t>L.B. Landry Senior High School</t>
  </si>
  <si>
    <t>Benjamin Franklin Elementary School</t>
  </si>
  <si>
    <t>Edward Phillips Middle School</t>
  </si>
  <si>
    <t>New Orleans Free Academy</t>
  </si>
  <si>
    <t>Robert Moton Elementary School</t>
  </si>
  <si>
    <t>A.D. Crossman: Esperanza Charter School</t>
  </si>
  <si>
    <t>Algiers Technology Academy</t>
  </si>
  <si>
    <t>Eleanor McMain Magnet Secondary School</t>
  </si>
  <si>
    <t>Vorice Jackson Waters Elementary School</t>
  </si>
  <si>
    <t>G.W. Carver Senior High School</t>
  </si>
  <si>
    <t>Henry W. Allen Elementary School</t>
  </si>
  <si>
    <t>Dwight D. Eisenhower Charter School</t>
  </si>
  <si>
    <t>KIPP McDonogh #15</t>
  </si>
  <si>
    <t>New Orleans Charter Middle School</t>
  </si>
  <si>
    <t>Paul Habans Elementary School</t>
  </si>
  <si>
    <t>New Orleans Charter Science and Math High School</t>
  </si>
  <si>
    <t>Valena C. Jones Elementary School</t>
  </si>
  <si>
    <t>2007-2008</t>
  </si>
  <si>
    <t>John Dibert Elementary School</t>
  </si>
  <si>
    <t>Thurgood Marshall Middle School</t>
  </si>
  <si>
    <t>Dwight D. Eisenhower Elementary School</t>
  </si>
  <si>
    <t>William Fischer Elementary School</t>
  </si>
  <si>
    <t>Langston Hughes Academy</t>
  </si>
  <si>
    <t>Dr. Martin Luther King Jr. Charter School for Science and Technology</t>
  </si>
  <si>
    <t>Mary Church Terrell Elementary School</t>
  </si>
  <si>
    <t>Audubon Charter School</t>
  </si>
  <si>
    <t>Schwarz Alternative School</t>
  </si>
  <si>
    <t>Andrew J. Bell Jr. High School</t>
  </si>
  <si>
    <t>Fannie C. Williams Middle School</t>
  </si>
  <si>
    <t>Abramson Science and Technology School</t>
  </si>
  <si>
    <t>Bienville Elementary School</t>
  </si>
  <si>
    <t>McDonogh #35 Senior High School</t>
  </si>
  <si>
    <t>Alfred L. Lawless High School</t>
  </si>
  <si>
    <t>Village l'est Elementary School</t>
  </si>
  <si>
    <t>Dwight Eisenhower Elementary School</t>
  </si>
  <si>
    <t>Eleanor McMain Secondary School</t>
  </si>
  <si>
    <t>Harriet Tubman Charter School</t>
  </si>
  <si>
    <t>Audubon Montessori School</t>
  </si>
  <si>
    <t>Priestley Charter School of Architecture and Construction</t>
  </si>
  <si>
    <t>Mildred Osborne School</t>
  </si>
  <si>
    <t>Edgar P. Harney Elementary School</t>
  </si>
  <si>
    <t>Intercultural Charter School</t>
  </si>
  <si>
    <t>Medard Nelson Charter School</t>
  </si>
  <si>
    <t>A.D. Crossman Elementary School</t>
  </si>
  <si>
    <t>Medard Nelson Elementary School</t>
  </si>
  <si>
    <t>Benjamin Banneker Elementary</t>
  </si>
  <si>
    <t>Robert R. Moton Elementary School</t>
  </si>
  <si>
    <t>Israel Meyer Augustine Middle School</t>
  </si>
  <si>
    <t>Joesph A. Hardin Elementary School</t>
  </si>
  <si>
    <t>2003-2004</t>
  </si>
  <si>
    <t>East New Orleans Educational Center</t>
  </si>
  <si>
    <t>Rabouin Career Magnet High School</t>
  </si>
  <si>
    <t>G. W. Carver Middle School</t>
  </si>
  <si>
    <t>2005-2006</t>
  </si>
  <si>
    <t>Warren Easton Fundamental Senior High School</t>
  </si>
  <si>
    <t>2004-2005</t>
  </si>
  <si>
    <t>Mcdonogh City Park Academy</t>
  </si>
  <si>
    <t>Miller McCoy Academy</t>
  </si>
  <si>
    <t>George W. Carver Senior High School</t>
  </si>
  <si>
    <t>Live Oak Elementary School</t>
  </si>
  <si>
    <t>McDonogh #42 Elementary School</t>
  </si>
  <si>
    <t>KIPP Central City Academy</t>
  </si>
  <si>
    <t>Bienville Elementary</t>
  </si>
  <si>
    <t>N.O. Middle Level Alternative School</t>
  </si>
  <si>
    <t>A.P. Tureaud Elementary School</t>
  </si>
  <si>
    <t>Milestone SABIS Academy</t>
  </si>
  <si>
    <t>New Orleans College Preparatory School</t>
  </si>
  <si>
    <t>Edna Karr Senior High School</t>
  </si>
  <si>
    <t>John F. Kennedy Senior High School</t>
  </si>
  <si>
    <t>KIPP Believe College Preparatory School</t>
  </si>
  <si>
    <t>Phillis Wheatley Elementary School</t>
  </si>
  <si>
    <t>Walter L. Cohen Senior High School</t>
  </si>
  <si>
    <t>McDonogh #42 Elementary</t>
  </si>
  <si>
    <t>Gentilly Terrace Elementary School</t>
  </si>
  <si>
    <t>Dr. Martin Luther King Middle School</t>
  </si>
  <si>
    <t>A. P. Tureau Elementary School</t>
  </si>
  <si>
    <t>Fannie C. Williams Elementary School</t>
  </si>
  <si>
    <t>New Orleans New Technology High School</t>
  </si>
  <si>
    <t>William J. Fischer Charter School</t>
  </si>
  <si>
    <t>Paul L. Dunbar Elementary School</t>
  </si>
  <si>
    <t>Langston Hughes Charter School</t>
  </si>
  <si>
    <t>Success Preparatory Academy</t>
  </si>
  <si>
    <t>Alfred Lawless High School</t>
  </si>
  <si>
    <t>Stuart R. Bradley Elementary School</t>
  </si>
  <si>
    <t>Walter L. Cohen High School</t>
  </si>
  <si>
    <t>John McDonogh Senior High</t>
  </si>
  <si>
    <t>Harriet Tubman Elementary School</t>
  </si>
  <si>
    <t>James Singleton Charter School</t>
  </si>
  <si>
    <t xml:space="preserve">Could Dress Code Violations Lead to Eventual Suspensions?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</si>
</sst>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u val="single"/>
      <sz val="12"/>
      <color indexed="39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i/>
      <sz val="11"/>
      <color indexed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center" wrapText="1"/>
    </xf>
    <xf numFmtId="0" fontId="5" fillId="0" borderId="0" xfId="0" applyNumberFormat="1" applyFont="1" applyFill="1" applyAlignment="1">
      <alignment/>
    </xf>
    <xf numFmtId="9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9" fontId="6" fillId="0" borderId="0" xfId="0" applyNumberFormat="1" applyFont="1" applyFill="1" applyAlignment="1">
      <alignment/>
    </xf>
    <xf numFmtId="0" fontId="11" fillId="0" borderId="0" xfId="20" applyNumberFormat="1" applyFont="1" applyFill="1" applyAlignment="1" applyProtection="1">
      <alignment/>
      <protection/>
    </xf>
    <xf numFmtId="0" fontId="0" fillId="0" borderId="0" xfId="0" applyAlignment="1">
      <alignment horizontal="center" vertical="center"/>
    </xf>
    <xf numFmtId="9" fontId="4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vertical="center"/>
    </xf>
    <xf numFmtId="0" fontId="12" fillId="0" borderId="0" xfId="0" applyNumberFormat="1" applyFont="1" applyFill="1" applyAlignment="1">
      <alignment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Alignment="1">
      <alignment wrapText="1"/>
    </xf>
    <xf numFmtId="0" fontId="14" fillId="0" borderId="0" xfId="0" applyNumberFormat="1" applyFont="1" applyFill="1" applyAlignment="1">
      <alignment wrapText="1"/>
    </xf>
    <xf numFmtId="0" fontId="15" fillId="0" borderId="0" xfId="0" applyNumberFormat="1" applyFon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ocumentcloud.org/documents/243027-acsa-code-of-conduct.html%2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"/>
  <sheetViews>
    <sheetView tabSelected="1" workbookViewId="0" topLeftCell="A1">
      <selection activeCell="D35" sqref="D35"/>
    </sheetView>
  </sheetViews>
  <sheetFormatPr defaultColWidth="12.421875" defaultRowHeight="15" customHeight="1"/>
  <cols>
    <col min="1" max="1" width="93.00390625" style="0" customWidth="1"/>
    <col min="2" max="2" width="12.421875" style="0" customWidth="1"/>
    <col min="3" max="3" width="39.28125" style="0" bestFit="1" customWidth="1"/>
    <col min="4" max="4" width="41.00390625" style="0" customWidth="1"/>
    <col min="5" max="6" width="12.421875" style="0" customWidth="1"/>
  </cols>
  <sheetData>
    <row r="1" ht="15.75">
      <c r="A1" s="1" t="s">
        <v>36</v>
      </c>
    </row>
    <row r="4" spans="1:4" ht="31.5">
      <c r="A4" s="1" t="s">
        <v>142</v>
      </c>
      <c r="B4" s="2"/>
      <c r="C4" s="1" t="s">
        <v>130</v>
      </c>
      <c r="D4" s="3" t="s">
        <v>252</v>
      </c>
    </row>
    <row r="5" spans="1:4" ht="15">
      <c r="A5" s="4" t="str">
        <f>HYPERLINK("https://www.documentcloud.org/documents/242935-sojourner-truth-academy-code-of-conduct.html","Sojourner Truth Academy")</f>
        <v>Sojourner Truth Academy</v>
      </c>
      <c r="B5" s="5">
        <v>0.6</v>
      </c>
      <c r="C5" s="6" t="s">
        <v>124</v>
      </c>
      <c r="D5" s="7" t="s">
        <v>75</v>
      </c>
    </row>
    <row r="6" spans="1:4" ht="15">
      <c r="A6" s="4" t="str">
        <f>HYPERLINK("https://www.documentcloud.org/documents/242932-rsd-code-of-conduct.html","Walter Cohen Senior High School")</f>
        <v>Walter Cohen Senior High School</v>
      </c>
      <c r="B6" s="5">
        <v>0.48</v>
      </c>
      <c r="C6" s="6" t="s">
        <v>124</v>
      </c>
      <c r="D6" s="7" t="s">
        <v>124</v>
      </c>
    </row>
    <row r="7" spans="1:4" ht="15">
      <c r="A7" s="4" t="str">
        <f>HYPERLINK("https://www.documentcloud.org/documents/242932-rsd-code-of-conduct.html","John McDonogh Senior High School")</f>
        <v>John McDonogh Senior High School</v>
      </c>
      <c r="B7" s="5">
        <v>0.46</v>
      </c>
      <c r="C7" s="6" t="s">
        <v>124</v>
      </c>
      <c r="D7" s="7" t="s">
        <v>124</v>
      </c>
    </row>
    <row r="8" spans="1:4" ht="15">
      <c r="A8" s="4" t="str">
        <f>HYPERLINK("https://www.documentcloud.org/documents/242932-rsd-code-of-conduct.html","Sarah T. Reed High School")</f>
        <v>Sarah T. Reed High School</v>
      </c>
      <c r="B8" s="5">
        <v>0.44</v>
      </c>
      <c r="C8" s="6" t="s">
        <v>124</v>
      </c>
      <c r="D8" s="7" t="s">
        <v>124</v>
      </c>
    </row>
    <row r="9" spans="1:4" ht="15">
      <c r="A9" s="4" t="str">
        <f>HYPERLINK("https://www.documentcloud.org/documents/242906-nola-college-prep-code-of-conduct-elementary.html","New Orleans College Preparatory School")</f>
        <v>New Orleans College Preparatory School</v>
      </c>
      <c r="B9" s="5">
        <v>0.42</v>
      </c>
      <c r="C9" s="6" t="s">
        <v>124</v>
      </c>
      <c r="D9" s="7" t="s">
        <v>124</v>
      </c>
    </row>
    <row r="10" spans="1:4" ht="15">
      <c r="A10" s="4" t="str">
        <f>HYPERLINK("https://www.documentcloud.org/documents/242934-sj-green-code-of-conduct.html","Samuel J. Green Charter School")</f>
        <v>Samuel J. Green Charter School</v>
      </c>
      <c r="B10" s="5">
        <v>0.33</v>
      </c>
      <c r="C10" s="6" t="s">
        <v>124</v>
      </c>
      <c r="D10" s="7" t="s">
        <v>48</v>
      </c>
    </row>
    <row r="11" spans="1:4" ht="15">
      <c r="A11" s="4" t="str">
        <f>HYPERLINK("https://www.documentcloud.org/documents/242933-sciacademy-code-of-conduct.html","New Orleans Charter Science and Math Academy")</f>
        <v>New Orleans Charter Science and Math Academy</v>
      </c>
      <c r="B11" s="5">
        <v>0.33</v>
      </c>
      <c r="C11" s="6" t="s">
        <v>124</v>
      </c>
      <c r="D11" s="7" t="s">
        <v>124</v>
      </c>
    </row>
    <row r="12" spans="1:4" ht="15">
      <c r="A12" s="8" t="s">
        <v>245</v>
      </c>
      <c r="B12" s="5">
        <v>0.32</v>
      </c>
      <c r="C12" s="6" t="s">
        <v>89</v>
      </c>
      <c r="D12" s="6" t="s">
        <v>89</v>
      </c>
    </row>
    <row r="13" spans="1:4" ht="15">
      <c r="A13" s="4" t="str">
        <f>HYPERLINK("https://www.documentcloud.org/documents/242929-priestley-code-of-conduct.html","Priestley Charter School of Architecture and Construction")</f>
        <v>Priestley Charter School of Architecture and Construction</v>
      </c>
      <c r="B13" s="5">
        <v>0.3</v>
      </c>
      <c r="C13" s="6" t="s">
        <v>124</v>
      </c>
      <c r="D13" s="7" t="s">
        <v>124</v>
      </c>
    </row>
    <row r="14" spans="1:4" ht="15">
      <c r="A14" s="4" t="str">
        <f>HYPERLINK("https://www.documentcloud.org/documents/242881-ashe-student-code-of-conduct.html","Arthur Ashe Charter School")</f>
        <v>Arthur Ashe Charter School</v>
      </c>
      <c r="B14" s="5">
        <v>0.29</v>
      </c>
      <c r="C14" s="6" t="s">
        <v>124</v>
      </c>
      <c r="D14" s="7" t="s">
        <v>124</v>
      </c>
    </row>
    <row r="15" spans="1:4" ht="15">
      <c r="A15" s="4" t="str">
        <f>HYPERLINK("https://www.documentcloud.org/documents/242932-rsd-code-of-conduct.html","Greater Gentilly High School")</f>
        <v>Greater Gentilly High School</v>
      </c>
      <c r="B15" s="5">
        <v>0.28</v>
      </c>
      <c r="C15" s="6" t="s">
        <v>124</v>
      </c>
      <c r="D15" s="7" t="s">
        <v>124</v>
      </c>
    </row>
    <row r="16" spans="1:4" ht="15">
      <c r="A16" s="4" t="str">
        <f>HYPERLINK("https://www.documentcloud.org/documents/242932-rsd-code-of-conduct.html","George Washington Carver High School")</f>
        <v>George Washington Carver High School</v>
      </c>
      <c r="B16" s="5">
        <v>0.27</v>
      </c>
      <c r="C16" s="6" t="s">
        <v>124</v>
      </c>
      <c r="D16" s="7" t="s">
        <v>124</v>
      </c>
    </row>
    <row r="17" spans="1:4" ht="15">
      <c r="A17" s="4" t="str">
        <f>HYPERLINK("https://www.documentcloud.org/documents/242932-rsd-code-of-conduct.html","F. W. Gregory School")</f>
        <v>F. W. Gregory School</v>
      </c>
      <c r="B17" s="5">
        <v>0.24</v>
      </c>
      <c r="C17" s="6" t="s">
        <v>124</v>
      </c>
      <c r="D17" s="7" t="s">
        <v>124</v>
      </c>
    </row>
    <row r="18" spans="1:4" ht="15">
      <c r="A18" s="4" t="str">
        <f>HYPERLINK("https://www.documentcloud.org/documents/243027-acsa-code-of-conduct.html","McDonogh #32 Charter School")</f>
        <v>McDonogh #32 Charter School</v>
      </c>
      <c r="B18" s="5">
        <v>0.23</v>
      </c>
      <c r="C18" s="6" t="s">
        <v>124</v>
      </c>
      <c r="D18" s="7" t="s">
        <v>124</v>
      </c>
    </row>
    <row r="19" spans="1:4" ht="15">
      <c r="A19" s="4" t="str">
        <f>HYPERLINK("https://www.documentcloud.org/documents/242932-rsd-code-of-conduct.html","Joesph S. Clark High School")</f>
        <v>Joesph S. Clark High School</v>
      </c>
      <c r="B19" s="5">
        <v>0.22</v>
      </c>
      <c r="C19" s="6" t="s">
        <v>124</v>
      </c>
      <c r="D19" s="7" t="s">
        <v>124</v>
      </c>
    </row>
    <row r="20" spans="1:4" ht="15">
      <c r="A20" s="4" t="str">
        <f>HYPERLINK("https://www.documentcloud.org/documents/242885-capital-one-charter-school-network-code-of-conduct.html","P.A. Capdau Charter School")</f>
        <v>P.A. Capdau Charter School</v>
      </c>
      <c r="B20" s="5">
        <v>0.22</v>
      </c>
      <c r="C20" s="6" t="s">
        <v>124</v>
      </c>
      <c r="D20" s="7" t="s">
        <v>124</v>
      </c>
    </row>
    <row r="21" spans="1:4" ht="15">
      <c r="A21" s="4" t="str">
        <f>HYPERLINK("https://www.documentcloud.org/documents/242893-lafayette-academy-code-of-conduct.html","Lafayette Academy")</f>
        <v>Lafayette Academy</v>
      </c>
      <c r="B21" s="5">
        <v>0.21</v>
      </c>
      <c r="C21" s="6" t="s">
        <v>124</v>
      </c>
      <c r="D21" s="7" t="s">
        <v>48</v>
      </c>
    </row>
    <row r="22" spans="1:4" ht="15">
      <c r="A22" s="4" t="str">
        <f>HYPERLINK("https://www.documentcloud.org/documents/242932-rsd-code-of-conduct.html","Joesph Craig School")</f>
        <v>Joesph Craig School</v>
      </c>
      <c r="B22" s="5">
        <v>0.21</v>
      </c>
      <c r="C22" s="6" t="s">
        <v>124</v>
      </c>
      <c r="D22" s="7" t="s">
        <v>124</v>
      </c>
    </row>
    <row r="23" spans="1:4" ht="15">
      <c r="A23" s="4" t="str">
        <f>HYPERLINK("https://www.documentcloud.org/documents/242932-rsd-code-of-conduct.html","Dr. Charles Richard Drew Elementary School")</f>
        <v>Dr. Charles Richard Drew Elementary School</v>
      </c>
      <c r="B23" s="5">
        <v>0.21</v>
      </c>
      <c r="C23" s="6" t="s">
        <v>124</v>
      </c>
      <c r="D23" s="7" t="s">
        <v>124</v>
      </c>
    </row>
    <row r="24" spans="1:4" ht="15">
      <c r="A24" s="4" t="str">
        <f>HYPERLINK("https://www.documentcloud.org/documents/242908-opsb-code-of-conduct.html","McDonogh #35 Senior High School")</f>
        <v>McDonogh #35 Senior High School</v>
      </c>
      <c r="B24" s="5">
        <v>0.21</v>
      </c>
      <c r="C24" s="6" t="s">
        <v>124</v>
      </c>
      <c r="D24" s="7" t="s">
        <v>124</v>
      </c>
    </row>
    <row r="25" spans="1:4" ht="15">
      <c r="A25" s="8" t="s">
        <v>251</v>
      </c>
      <c r="B25" s="5">
        <v>0.2</v>
      </c>
      <c r="C25" s="6" t="s">
        <v>89</v>
      </c>
      <c r="D25" s="6" t="s">
        <v>89</v>
      </c>
    </row>
    <row r="26" spans="1:4" ht="15">
      <c r="A26" s="4" t="str">
        <f>HYPERLINK("https://www.documentcloud.org/documents/242880-arise-academy-discipline-policy-2010-11.html","Arise Academy")</f>
        <v>Arise Academy</v>
      </c>
      <c r="B26" s="5">
        <v>0.2</v>
      </c>
      <c r="C26" s="6" t="s">
        <v>48</v>
      </c>
      <c r="D26" s="7" t="s">
        <v>124</v>
      </c>
    </row>
    <row r="27" spans="1:4" ht="15">
      <c r="A27" s="4" t="str">
        <f>HYPERLINK("https://www.documentcloud.org/documents/242885-capital-one-charter-school-network-code-of-conduct.html","Thurgood Marshall ECHS")</f>
        <v>Thurgood Marshall ECHS</v>
      </c>
      <c r="B27" s="5">
        <v>0.2</v>
      </c>
      <c r="C27" s="6" t="s">
        <v>124</v>
      </c>
      <c r="D27" s="7" t="s">
        <v>124</v>
      </c>
    </row>
    <row r="28" spans="1:4" ht="15">
      <c r="A28" s="4" t="str">
        <f>HYPERLINK("https://www.documentcloud.org/documents/242885-capital-one-charter-school-network-code-of-conduct.html","Medard Nelson Charter School")</f>
        <v>Medard Nelson Charter School</v>
      </c>
      <c r="B28" s="5">
        <v>0.19</v>
      </c>
      <c r="C28" s="6" t="s">
        <v>124</v>
      </c>
      <c r="D28" s="7" t="s">
        <v>124</v>
      </c>
    </row>
    <row r="29" spans="1:4" ht="15">
      <c r="A29" s="4" t="str">
        <f>HYPERLINK("https://www.documentcloud.org/documents/242932-rsd-code-of-conduct.html","Fannie C. Williams School")</f>
        <v>Fannie C. Williams School</v>
      </c>
      <c r="B29" s="5">
        <v>0.18</v>
      </c>
      <c r="C29" s="6" t="s">
        <v>124</v>
      </c>
      <c r="D29" s="7" t="s">
        <v>124</v>
      </c>
    </row>
    <row r="30" spans="1:4" ht="15">
      <c r="A30" s="4" t="str">
        <f>HYPERLINK("https://www.documentcloud.org/documents/243027-acsa-code-of-conduct.html","Edna Karr Senior High School")</f>
        <v>Edna Karr Senior High School</v>
      </c>
      <c r="B30" s="5">
        <v>0.18</v>
      </c>
      <c r="C30" s="6" t="s">
        <v>124</v>
      </c>
      <c r="D30" s="7" t="s">
        <v>124</v>
      </c>
    </row>
    <row r="31" spans="1:4" ht="15">
      <c r="A31" s="4" t="str">
        <f>HYPERLINK("https://www.documentcloud.org/documents/242908-opsb-code-of-conduct.html","McMain Senior High School")</f>
        <v>McMain Senior High School</v>
      </c>
      <c r="B31" s="5">
        <v>0.18</v>
      </c>
      <c r="C31" s="6" t="s">
        <v>124</v>
      </c>
      <c r="D31" s="7" t="s">
        <v>124</v>
      </c>
    </row>
    <row r="32" spans="1:4" ht="15">
      <c r="A32" s="4" t="str">
        <f>HYPERLINK("https://www.documentcloud.org/documents/242896-lha-discipline-policy.html","Langston Hughes Academy")</f>
        <v>Langston Hughes Academy</v>
      </c>
      <c r="B32" s="5">
        <v>0.17</v>
      </c>
      <c r="C32" s="6" t="s">
        <v>124</v>
      </c>
      <c r="D32" s="7" t="s">
        <v>124</v>
      </c>
    </row>
    <row r="33" spans="1:4" ht="15">
      <c r="A33" s="4" t="str">
        <f>HYPERLINK("https://www.documentcloud.org/documents/242932-rsd-code-of-conduct.html","Benjamin Banneker Elementary")</f>
        <v>Benjamin Banneker Elementary</v>
      </c>
      <c r="B33" s="5">
        <v>0.17</v>
      </c>
      <c r="C33" s="6" t="s">
        <v>124</v>
      </c>
      <c r="D33" s="7" t="s">
        <v>124</v>
      </c>
    </row>
    <row r="34" spans="1:4" ht="15">
      <c r="A34" s="4" t="str">
        <f>HYPERLINK("https://www.documentcloud.org/documents/242901-mcdonogh-42-code-of-conduct.html","McDonogh 42 Elementary Charter School")</f>
        <v>McDonogh 42 Elementary Charter School</v>
      </c>
      <c r="B34" s="5">
        <v>0.15</v>
      </c>
      <c r="C34" s="6" t="s">
        <v>48</v>
      </c>
      <c r="D34" s="7" t="s">
        <v>124</v>
      </c>
    </row>
    <row r="35" spans="1:4" ht="15">
      <c r="A35" s="4" t="str">
        <f>HYPERLINK("https://www.documentcloud.org/documents/242879-andrew-wilson-code-of-conduct.html","Andrew Wilson Charter School")</f>
        <v>Andrew Wilson Charter School</v>
      </c>
      <c r="B35" s="5">
        <v>0.14</v>
      </c>
      <c r="C35" s="6" t="s">
        <v>124</v>
      </c>
      <c r="D35" s="7" t="s">
        <v>12</v>
      </c>
    </row>
    <row r="36" spans="1:4" ht="15">
      <c r="A36" s="4" t="str">
        <f>HYPERLINK("https://www.documentcloud.org/documents/242878-acsa-code-of-conduct.html","Algiers Technology Academy")</f>
        <v>Algiers Technology Academy</v>
      </c>
      <c r="B36" s="5">
        <v>0.13</v>
      </c>
      <c r="C36" s="6" t="s">
        <v>124</v>
      </c>
      <c r="D36" s="7" t="s">
        <v>124</v>
      </c>
    </row>
    <row r="37" spans="1:4" ht="15">
      <c r="A37" s="4" t="str">
        <f>HYPERLINK("https://www.documentcloud.org/documents/242936-sophie-b-wright-code-of-conduct.html","Sophie B Wright School")</f>
        <v>Sophie B Wright School</v>
      </c>
      <c r="B37" s="5">
        <v>0.13</v>
      </c>
      <c r="C37" s="6" t="s">
        <v>48</v>
      </c>
      <c r="D37" s="7" t="s">
        <v>124</v>
      </c>
    </row>
    <row r="38" spans="1:4" ht="15">
      <c r="A38" s="4" t="str">
        <f>HYPERLINK("https://www.documentcloud.org/documents/242877-abramson-school-code-of-conduct.html","Abramson Science and Technology School")</f>
        <v>Abramson Science and Technology School</v>
      </c>
      <c r="B38" s="5">
        <v>0.13</v>
      </c>
      <c r="C38" s="6" t="s">
        <v>124</v>
      </c>
      <c r="D38" s="7" t="s">
        <v>124</v>
      </c>
    </row>
    <row r="39" spans="1:4" ht="15">
      <c r="A39" s="4" t="str">
        <f>HYPERLINK("https://www.documentcloud.org/documents/242932-rsd-code-of-conduct.html","Murray Henderson Elementary School")</f>
        <v>Murray Henderson Elementary School</v>
      </c>
      <c r="B39" s="5">
        <v>0.13</v>
      </c>
      <c r="C39" s="6" t="s">
        <v>124</v>
      </c>
      <c r="D39" s="7" t="s">
        <v>124</v>
      </c>
    </row>
    <row r="40" spans="1:4" ht="15">
      <c r="A40" s="4" t="str">
        <f>HYPERLINK("https://www.documentcloud.org/documents/242932-rsd-code-of-conduct.html","Mary Coghill Elementary School")</f>
        <v>Mary Coghill Elementary School</v>
      </c>
      <c r="B40" s="5">
        <v>0.12</v>
      </c>
      <c r="C40" s="6" t="s">
        <v>124</v>
      </c>
      <c r="D40" s="7" t="s">
        <v>124</v>
      </c>
    </row>
    <row r="41" spans="1:4" ht="15">
      <c r="A41" s="4" t="str">
        <f>HYPERLINK("https://www.documentcloud.org/documents/243027-acsa-code-of-conduct.html","William J. Fischer Accelerated Academy")</f>
        <v>William J. Fischer Accelerated Academy</v>
      </c>
      <c r="B41" s="5">
        <v>0.12</v>
      </c>
      <c r="C41" s="6" t="s">
        <v>124</v>
      </c>
      <c r="D41" s="7" t="s">
        <v>124</v>
      </c>
    </row>
    <row r="42" spans="1:4" ht="15">
      <c r="A42" s="4" t="str">
        <f>HYPERLINK("https://www.documentcloud.org/documents/242932-rsd-code-of-conduct.html","George W. Carver Elementary")</f>
        <v>George W. Carver Elementary</v>
      </c>
      <c r="B42" s="5">
        <v>0.11</v>
      </c>
      <c r="C42" s="6" t="s">
        <v>124</v>
      </c>
      <c r="D42" s="7" t="s">
        <v>124</v>
      </c>
    </row>
    <row r="43" spans="1:4" ht="15">
      <c r="A43" s="4" t="str">
        <f>HYPERLINK("https://www.documentcloud.org/documents/242908-opsb-code-of-conduct.html","Warren Easton Senior High School")</f>
        <v>Warren Easton Senior High School</v>
      </c>
      <c r="B43" s="5">
        <v>0.1</v>
      </c>
      <c r="C43" s="6" t="s">
        <v>124</v>
      </c>
      <c r="D43" s="7" t="s">
        <v>124</v>
      </c>
    </row>
    <row r="44" spans="1:4" ht="15">
      <c r="A44" s="4" t="str">
        <f>HYPERLINK("https://www.documentcloud.org/documents/242892-kipp-schools-code-of-conduct.html","KIPP McDonogh 15 School for the Creative Arts")</f>
        <v>KIPP McDonogh 15 School for the Creative Arts</v>
      </c>
      <c r="B44" s="5">
        <v>0.1</v>
      </c>
      <c r="C44" s="6" t="s">
        <v>124</v>
      </c>
      <c r="D44" s="7" t="s">
        <v>48</v>
      </c>
    </row>
    <row r="45" spans="1:4" ht="15">
      <c r="A45" s="4" t="str">
        <f>HYPERLINK("https://www.documentcloud.org/documents/242899-mays-prep-code-of-conduct.html","Benjamin E. Mays Preparatory School")</f>
        <v>Benjamin E. Mays Preparatory School</v>
      </c>
      <c r="B45" s="5">
        <v>0.1</v>
      </c>
      <c r="C45" s="6" t="s">
        <v>124</v>
      </c>
      <c r="D45" s="7" t="s">
        <v>124</v>
      </c>
    </row>
    <row r="46" spans="1:4" ht="15">
      <c r="A46" s="8" t="s">
        <v>110</v>
      </c>
      <c r="B46" s="5">
        <v>0.09</v>
      </c>
      <c r="C46" s="6" t="s">
        <v>89</v>
      </c>
      <c r="D46" s="6" t="s">
        <v>89</v>
      </c>
    </row>
    <row r="47" spans="1:4" ht="15">
      <c r="A47" s="8" t="s">
        <v>9</v>
      </c>
      <c r="B47" s="5">
        <v>0.09</v>
      </c>
      <c r="C47" s="6" t="s">
        <v>89</v>
      </c>
      <c r="D47" s="6" t="s">
        <v>89</v>
      </c>
    </row>
    <row r="48" spans="1:4" ht="15">
      <c r="A48" s="4" t="str">
        <f>HYPERLINK("https://www.documentcloud.org/documents/242892-kipp-schools-code-of-conduct.html","KIPP Central City Academy")</f>
        <v>KIPP Central City Academy</v>
      </c>
      <c r="B48" s="5">
        <v>0.09</v>
      </c>
      <c r="C48" s="6" t="s">
        <v>124</v>
      </c>
      <c r="D48" s="7" t="s">
        <v>48</v>
      </c>
    </row>
    <row r="49" spans="1:4" ht="15">
      <c r="A49" s="4" t="str">
        <f>HYPERLINK("https://www.documentcloud.org/documents/242932-rsd-code-of-conduct.html","Rabouin Career Magnet")</f>
        <v>Rabouin Career Magnet</v>
      </c>
      <c r="B49" s="5">
        <v>0.09</v>
      </c>
      <c r="C49" s="6" t="s">
        <v>124</v>
      </c>
      <c r="D49" s="7" t="s">
        <v>124</v>
      </c>
    </row>
    <row r="50" spans="1:4" ht="15">
      <c r="A50" s="4" t="str">
        <f>HYPERLINK("https://www.documentcloud.org/documents/242903-milestone-sabis-code-of-conduct.html","Milestone SABIS Academy")</f>
        <v>Milestone SABIS Academy</v>
      </c>
      <c r="B50" s="5">
        <v>0.09</v>
      </c>
      <c r="C50" s="6" t="s">
        <v>48</v>
      </c>
      <c r="D50" s="7" t="s">
        <v>124</v>
      </c>
    </row>
    <row r="51" spans="1:4" ht="15">
      <c r="A51" s="4" t="str">
        <f>HYPERLINK("https://www.documentcloud.org/documents/242928-pride-college-prep-code-of-conduct.html","Pride College Preparatory Academy")</f>
        <v>Pride College Preparatory Academy</v>
      </c>
      <c r="B51" s="5">
        <v>0.09</v>
      </c>
      <c r="C51" s="6" t="s">
        <v>124</v>
      </c>
      <c r="D51" s="7" t="s">
        <v>124</v>
      </c>
    </row>
    <row r="52" spans="1:4" ht="15">
      <c r="A52" s="4" t="str">
        <f>HYPERLINK("https://www.documentcloud.org/documents/242897-lusher-high-school-code-of-conductr.html","Lusher Charter School")</f>
        <v>Lusher Charter School</v>
      </c>
      <c r="B52" s="5">
        <v>0.08</v>
      </c>
      <c r="C52" s="6" t="s">
        <v>48</v>
      </c>
      <c r="D52" s="7" t="s">
        <v>124</v>
      </c>
    </row>
    <row r="53" spans="1:4" ht="15">
      <c r="A53" s="4" t="str">
        <f>HYPERLINK("https://www.documentcloud.org/documents/242902-mcdonogh-city-park-academy-code-of-conduct.html","McDonogh City Park Academy")</f>
        <v>McDonogh City Park Academy</v>
      </c>
      <c r="B53" s="5">
        <v>0.08</v>
      </c>
      <c r="C53" s="6" t="s">
        <v>124</v>
      </c>
      <c r="D53" s="7" t="s">
        <v>124</v>
      </c>
    </row>
    <row r="54" spans="1:4" ht="15">
      <c r="A54" s="4" t="str">
        <f>HYPERLINK("https://www.documentcloud.org/documents/242908-opsb-code-of-conduct.html","Mary McLeod Bethune Elementary")</f>
        <v>Mary McLeod Bethune Elementary</v>
      </c>
      <c r="B54" s="5">
        <v>0.07</v>
      </c>
      <c r="C54" s="6" t="s">
        <v>124</v>
      </c>
      <c r="D54" s="7" t="s">
        <v>124</v>
      </c>
    </row>
    <row r="55" spans="1:4" ht="15">
      <c r="A55" s="4" t="str">
        <f>HYPERLINK("https://www.documentcloud.org/documents/243027-acsa-code-of-conduct.html","Alice M. Harte Charter School")</f>
        <v>Alice M. Harte Charter School</v>
      </c>
      <c r="B55" s="5">
        <v>0.07</v>
      </c>
      <c r="C55" s="6" t="s">
        <v>124</v>
      </c>
      <c r="D55" s="7" t="s">
        <v>124</v>
      </c>
    </row>
    <row r="56" spans="1:4" ht="15">
      <c r="A56" s="4" t="str">
        <f>HYPERLINK("https://www.documentcloud.org/documents/242889-ihsnola-code-of-conduct.html","Harriet Tubman Charter School")</f>
        <v>Harriet Tubman Charter School</v>
      </c>
      <c r="B56" s="5">
        <v>0.07</v>
      </c>
      <c r="C56" s="6" t="s">
        <v>124</v>
      </c>
      <c r="D56" s="7" t="s">
        <v>124</v>
      </c>
    </row>
    <row r="57" spans="1:4" ht="15">
      <c r="A57" s="4" t="str">
        <f>HYPERLINK("https://www.documentcloud.org/documents/242904-miller-mccoy-code-of-conduct.html","Miller McCoy Academy")</f>
        <v>Miller McCoy Academy</v>
      </c>
      <c r="B57" s="5">
        <v>0.07</v>
      </c>
      <c r="C57" s="6" t="s">
        <v>48</v>
      </c>
      <c r="D57" s="7" t="s">
        <v>124</v>
      </c>
    </row>
    <row r="58" spans="1:4" ht="15">
      <c r="A58" s="4" t="str">
        <f>HYPERLINK("https://www.documentcloud.org/documents/242932-rsd-code-of-conduct.html","Paul Habans Elementary School")</f>
        <v>Paul Habans Elementary School</v>
      </c>
      <c r="B58" s="5">
        <v>0.06</v>
      </c>
      <c r="C58" s="6" t="s">
        <v>124</v>
      </c>
      <c r="D58" s="7" t="s">
        <v>124</v>
      </c>
    </row>
    <row r="59" spans="1:4" ht="15">
      <c r="A59" s="4" t="str">
        <f>HYPERLINK("https://www.documentcloud.org/documents/242932-rsd-code-of-conduct.html","A.P. Tureaud Elementary School")</f>
        <v>A.P. Tureaud Elementary School</v>
      </c>
      <c r="B59" s="5">
        <v>0.06</v>
      </c>
      <c r="C59" s="6" t="s">
        <v>124</v>
      </c>
      <c r="D59" s="7" t="s">
        <v>124</v>
      </c>
    </row>
    <row r="60" spans="1:4" ht="15">
      <c r="A60" s="4" t="str">
        <f>HYPERLINK("https://www.documentcloud.org/documents/242895-lake-forest-charter-code-of-conduct.html","Lake Forest Elementary Charter School")</f>
        <v>Lake Forest Elementary Charter School</v>
      </c>
      <c r="B60" s="5">
        <v>0.05</v>
      </c>
      <c r="C60" s="6" t="s">
        <v>48</v>
      </c>
      <c r="D60" s="7" t="s">
        <v>124</v>
      </c>
    </row>
    <row r="61" spans="1:4" ht="15">
      <c r="A61" s="4" t="str">
        <f>HYPERLINK("https://www.documentcloud.org/documents/242960-hynes-discipline.html","Edward Hynes Charter School")</f>
        <v>Edward Hynes Charter School</v>
      </c>
      <c r="B61" s="5">
        <v>0.05</v>
      </c>
      <c r="C61" s="6" t="s">
        <v>48</v>
      </c>
      <c r="D61" s="7" t="s">
        <v>124</v>
      </c>
    </row>
    <row r="62" spans="1:4" ht="15">
      <c r="A62" s="4" t="str">
        <f>HYPERLINK("https://www.documentcloud.org/documents/243027-acsa-code-of-conduct.html","Dwight D. Eisenhower Academy of Global Studies")</f>
        <v>Dwight D. Eisenhower Academy of Global Studies</v>
      </c>
      <c r="B62" s="5">
        <v>0.05</v>
      </c>
      <c r="C62" s="6" t="s">
        <v>124</v>
      </c>
      <c r="D62" s="7" t="s">
        <v>124</v>
      </c>
    </row>
    <row r="63" spans="1:4" ht="15">
      <c r="A63" s="4" t="str">
        <f>HYPERLINK("https://www.documentcloud.org/documents/243026-martin-luther-king-charter-school.html","Martin Luther King School for Science and Technology")</f>
        <v>Martin Luther King School for Science and Technology</v>
      </c>
      <c r="B63" s="5">
        <v>0.05</v>
      </c>
      <c r="C63" s="6" t="s">
        <v>124</v>
      </c>
      <c r="D63" s="7" t="s">
        <v>124</v>
      </c>
    </row>
    <row r="64" spans="1:4" ht="15">
      <c r="A64" s="4" t="str">
        <f>HYPERLINK("https://www.documentcloud.org/documents/242932-rsd-code-of-conduct.html","Henry Schaumberg Elementary School")</f>
        <v>Henry Schaumberg Elementary School</v>
      </c>
      <c r="B64" s="5">
        <v>0.04</v>
      </c>
      <c r="C64" s="6" t="s">
        <v>124</v>
      </c>
      <c r="D64" s="7" t="s">
        <v>124</v>
      </c>
    </row>
    <row r="65" spans="1:4" ht="15">
      <c r="A65" s="4" t="str">
        <f>HYPERLINK("https://www.documentcloud.org/documents/242892-kipp-schools-code-of-conduct.html","KIPP Believe College Prep")</f>
        <v>KIPP Believe College Prep</v>
      </c>
      <c r="B65" s="5">
        <v>0.04</v>
      </c>
      <c r="C65" s="6" t="s">
        <v>124</v>
      </c>
      <c r="D65" s="7" t="s">
        <v>48</v>
      </c>
    </row>
    <row r="66" spans="1:4" ht="15">
      <c r="A66" s="4" t="str">
        <f>HYPERLINK("https://www.documentcloud.org/documents/242892-kipp-schools-code-of-conduct.html","KIPP Central City Primary")</f>
        <v>KIPP Central City Primary</v>
      </c>
      <c r="B66" s="5">
        <v>0.04</v>
      </c>
      <c r="C66" s="6" t="s">
        <v>124</v>
      </c>
      <c r="D66" s="7" t="s">
        <v>48</v>
      </c>
    </row>
    <row r="67" spans="1:4" ht="15">
      <c r="A67" s="4" t="str">
        <f>HYPERLINK("https://www.documentcloud.org/documents/242886-einstein-charter-code-of-conduct.html","Einstein Charter")</f>
        <v>Einstein Charter</v>
      </c>
      <c r="B67" s="5">
        <v>0.03</v>
      </c>
      <c r="C67" s="6" t="s">
        <v>124</v>
      </c>
      <c r="D67" s="7" t="s">
        <v>124</v>
      </c>
    </row>
    <row r="68" spans="1:4" ht="15">
      <c r="A68" s="4" t="str">
        <f>HYPERLINK("https://www.documentcloud.org/documents/242908-opsb-code-of-conduct.html","Benjamin Franklin Elementary School")</f>
        <v>Benjamin Franklin Elementary School</v>
      </c>
      <c r="B68" s="5">
        <v>0.03</v>
      </c>
      <c r="C68" s="6" t="s">
        <v>124</v>
      </c>
      <c r="D68" s="7" t="s">
        <v>124</v>
      </c>
    </row>
    <row r="69" spans="1:4" ht="15">
      <c r="A69" s="4" t="str">
        <f>HYPERLINK("https://www.documentcloud.org/documents/242882-audubon-code-of-conduct.html","Audubon Charter School")</f>
        <v>Audubon Charter School</v>
      </c>
      <c r="B69" s="5">
        <v>0.03</v>
      </c>
      <c r="C69" s="6" t="s">
        <v>124</v>
      </c>
      <c r="D69" s="7" t="s">
        <v>124</v>
      </c>
    </row>
    <row r="70" spans="1:4" ht="15">
      <c r="A70" s="4" t="str">
        <f>HYPERLINK("https://www.documentcloud.org/documents/242883-ben-franklin-code-of-conduct.html","Benjamin Franklin Senior High School")</f>
        <v>Benjamin Franklin Senior High School</v>
      </c>
      <c r="B70" s="5">
        <v>0.02</v>
      </c>
      <c r="C70" s="6" t="s">
        <v>124</v>
      </c>
      <c r="D70" s="7" t="s">
        <v>124</v>
      </c>
    </row>
    <row r="71" spans="1:4" ht="15">
      <c r="A71" s="4" t="str">
        <f>HYPERLINK("https://www.documentcloud.org/documents/243027-acsa-code-of-conduct.html","O. Perry Walker Senior High School")</f>
        <v>O. Perry Walker Senior High School</v>
      </c>
      <c r="B71" s="5">
        <v>0.01</v>
      </c>
      <c r="C71" s="6" t="s">
        <v>124</v>
      </c>
      <c r="D71" s="7" t="s">
        <v>124</v>
      </c>
    </row>
    <row r="72" spans="1:4" ht="15">
      <c r="A72" s="4" t="str">
        <f>HYPERLINK("https://www.documentcloud.org/documents/242890-isl-code-of-conduct.html","International School of Louisiana")</f>
        <v>International School of Louisiana</v>
      </c>
      <c r="B72" s="5">
        <v>0.01</v>
      </c>
      <c r="C72" s="6" t="s">
        <v>124</v>
      </c>
      <c r="D72" s="7" t="s">
        <v>124</v>
      </c>
    </row>
    <row r="73" spans="1:4" ht="15">
      <c r="A73" s="12" t="s">
        <v>39</v>
      </c>
      <c r="B73" s="5">
        <v>0.01</v>
      </c>
      <c r="C73" s="6" t="s">
        <v>124</v>
      </c>
      <c r="D73" s="7" t="s">
        <v>124</v>
      </c>
    </row>
    <row r="74" spans="1:4" ht="15">
      <c r="A74" s="4" t="str">
        <f>HYPERLINK("https://www.documentcloud.org/documents/242970-crocker.html","Crocker Arts and Technology School")</f>
        <v>Crocker Arts and Technology School</v>
      </c>
      <c r="B74" s="5">
        <v>0.01</v>
      </c>
      <c r="C74" s="6" t="s">
        <v>124</v>
      </c>
      <c r="D74" s="7" t="s">
        <v>124</v>
      </c>
    </row>
    <row r="75" spans="1:4" ht="15">
      <c r="A75" s="4" t="str">
        <f>HYPERLINK("https://www.documentcloud.org/documents/242932-rsd-code-of-conduct.html","James Weldon Johnson Elementary")</f>
        <v>James Weldon Johnson Elementary</v>
      </c>
      <c r="B75" s="5">
        <v>0.01</v>
      </c>
      <c r="C75" s="6" t="s">
        <v>124</v>
      </c>
      <c r="D75" s="7" t="s">
        <v>124</v>
      </c>
    </row>
    <row r="76" spans="1:4" ht="15">
      <c r="A76" s="8" t="s">
        <v>51</v>
      </c>
      <c r="B76" s="5">
        <v>0</v>
      </c>
      <c r="C76" s="6" t="s">
        <v>89</v>
      </c>
      <c r="D76" s="6" t="s">
        <v>89</v>
      </c>
    </row>
    <row r="77" spans="1:4" ht="15">
      <c r="A77" s="8" t="s">
        <v>168</v>
      </c>
      <c r="B77" s="5">
        <v>0</v>
      </c>
      <c r="C77" s="6" t="s">
        <v>89</v>
      </c>
      <c r="D77" s="6" t="s">
        <v>89</v>
      </c>
    </row>
    <row r="78" spans="1:4" ht="15">
      <c r="A78" s="4" t="str">
        <f>HYPERLINK("https://www.documentcloud.org/documents/242908-opsb-code-of-conduct.html","Mahalia Jackson Elementary School")</f>
        <v>Mahalia Jackson Elementary School</v>
      </c>
      <c r="B78" s="5">
        <v>0</v>
      </c>
      <c r="C78" s="6" t="s">
        <v>124</v>
      </c>
      <c r="D78" s="7" t="s">
        <v>124</v>
      </c>
    </row>
    <row r="79" spans="1:4" ht="15">
      <c r="A79" s="2" t="str">
        <f>HYPERLINK("https://www.documentcloud.org/documents/243037-ihsnola-code-of-conduct.html","International High School of New Orleans")</f>
        <v>International High School of New Orleans</v>
      </c>
      <c r="B79" s="7" t="s">
        <v>157</v>
      </c>
      <c r="C79" s="7" t="s">
        <v>124</v>
      </c>
      <c r="D79" s="7" t="s">
        <v>48</v>
      </c>
    </row>
    <row r="80" spans="1:4" ht="15">
      <c r="A80" s="4" t="str">
        <f>HYPERLINK("https://www.documentcloud.org/documents/242891-john-dibert-code-of-conduct.html","John Dibert Charter School")</f>
        <v>John Dibert Charter School</v>
      </c>
      <c r="B80" s="7" t="s">
        <v>157</v>
      </c>
      <c r="C80" s="7" t="s">
        <v>124</v>
      </c>
      <c r="D80" s="7" t="s">
        <v>124</v>
      </c>
    </row>
    <row r="81" spans="1:4" ht="15">
      <c r="A81" s="4" t="str">
        <f>HYPERLINK("https://www.documentcloud.org/documents/242894-lagniappe-academy-code-of-conduct.html","Lagniappe Academy")</f>
        <v>Lagniappe Academy</v>
      </c>
      <c r="B81" s="7" t="s">
        <v>157</v>
      </c>
      <c r="C81" s="7" t="s">
        <v>124</v>
      </c>
      <c r="D81" s="7" t="s">
        <v>48</v>
      </c>
    </row>
    <row r="82" spans="1:4" ht="15">
      <c r="A82" s="4" t="str">
        <f>HYPERLINK("https://www.documentcloud.org/documents/242905-morris-jeff-code-of-conduct.html","Morris Jeff Community School")</f>
        <v>Morris Jeff Community School</v>
      </c>
      <c r="B82" s="7" t="s">
        <v>157</v>
      </c>
      <c r="C82" s="7" t="s">
        <v>124</v>
      </c>
      <c r="D82" s="7" t="s">
        <v>124</v>
      </c>
    </row>
    <row r="83" spans="1:4" ht="15">
      <c r="A83" s="4" t="str">
        <f>HYPERLINK("https://www.documentcloud.org/documents/242931-renew-code-of-conducrt.html","Batiste Cultural Arts Academy at Live Oak Elementary")</f>
        <v>Batiste Cultural Arts Academy at Live Oak Elementary</v>
      </c>
      <c r="B83" s="7" t="s">
        <v>157</v>
      </c>
      <c r="C83" s="7" t="s">
        <v>124</v>
      </c>
      <c r="D83" s="7" t="s">
        <v>48</v>
      </c>
    </row>
    <row r="84" spans="1:4" ht="15">
      <c r="A84" s="4" t="str">
        <f>HYPERLINK("https://www.documentcloud.org/documents/242931-renew-code-of-conducrt.html","SciTech Academy at Laurel Elementary")</f>
        <v>SciTech Academy at Laurel Elementary</v>
      </c>
      <c r="B84" s="7" t="s">
        <v>157</v>
      </c>
      <c r="C84" s="7" t="s">
        <v>124</v>
      </c>
      <c r="D84" s="7" t="s">
        <v>48</v>
      </c>
    </row>
    <row r="85" spans="1:4" ht="15">
      <c r="A85" s="4" t="str">
        <f>HYPERLINK("https://www.documentcloud.org/documents/242937-spirit-of-excellence-code-of-conduct.html","E.P. Harney Spirit of Excellence Academy")</f>
        <v>E.P. Harney Spirit of Excellence Academy</v>
      </c>
      <c r="B85" s="7" t="s">
        <v>157</v>
      </c>
      <c r="C85" s="7" t="s">
        <v>124</v>
      </c>
      <c r="D85" s="7" t="s">
        <v>124</v>
      </c>
    </row>
    <row r="86" spans="1:4" ht="15">
      <c r="A86" s="4" t="str">
        <f>HYPERLINK("https://www.documentcloud.org/documents/243036-nomma-handbook.html","New Orleans Military and Maritime Academy")</f>
        <v>New Orleans Military and Maritime Academy</v>
      </c>
      <c r="B86" s="7" t="s">
        <v>157</v>
      </c>
      <c r="C86" s="7" t="s">
        <v>124</v>
      </c>
      <c r="D86" s="7" t="s">
        <v>48</v>
      </c>
    </row>
    <row r="87" spans="1:4" ht="15">
      <c r="A87" s="4" t="str">
        <f>HYPERLINK("https://www.documentcloud.org/documents/242885-capital-one-charter-school-network-code-of-conduct.html","Gentilly Terrace Elementary School")</f>
        <v>Gentilly Terrace Elementary School</v>
      </c>
      <c r="B87" s="7" t="s">
        <v>157</v>
      </c>
      <c r="C87" s="7" t="s">
        <v>124</v>
      </c>
      <c r="D87" s="7" t="s">
        <v>124</v>
      </c>
    </row>
    <row r="88" spans="1:4" ht="15">
      <c r="A88" s="4" t="str">
        <f>HYPERLINK("https://www.documentcloud.org/documents/242885-capital-one-charter-school-network-code-of-conduct.html","Lake Area New Tech High School")</f>
        <v>Lake Area New Tech High School</v>
      </c>
      <c r="B88" s="7" t="s">
        <v>157</v>
      </c>
      <c r="C88" s="7" t="s">
        <v>124</v>
      </c>
      <c r="D88" s="7" t="s">
        <v>124</v>
      </c>
    </row>
    <row r="89" spans="1:3" ht="15">
      <c r="A89" s="4"/>
      <c r="C89" s="2"/>
    </row>
    <row r="90" spans="1:3" ht="15">
      <c r="A90" s="4"/>
      <c r="C90" s="2"/>
    </row>
    <row r="91" spans="1:3" s="17" customFormat="1" ht="14.25">
      <c r="A91" s="16" t="s">
        <v>41</v>
      </c>
      <c r="C91" s="18"/>
    </row>
    <row r="92" spans="1:3" s="17" customFormat="1" ht="14.25">
      <c r="A92" s="16" t="s">
        <v>40</v>
      </c>
      <c r="C92" s="18"/>
    </row>
    <row r="93" s="17" customFormat="1" ht="28.5">
      <c r="A93" s="19" t="s">
        <v>141</v>
      </c>
    </row>
    <row r="94" spans="1:3" s="17" customFormat="1" ht="15">
      <c r="A94" s="20" t="s">
        <v>42</v>
      </c>
      <c r="C94" s="18"/>
    </row>
  </sheetData>
  <hyperlinks>
    <hyperlink ref="A73" r:id="rId1" display="Martin Behrman Charter Academy for the Arts and Sciences"/>
  </hyperlink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23"/>
  <sheetViews>
    <sheetView workbookViewId="0" topLeftCell="A1">
      <selection activeCell="D12" sqref="D12"/>
    </sheetView>
  </sheetViews>
  <sheetFormatPr defaultColWidth="12.421875" defaultRowHeight="15" customHeight="1"/>
  <cols>
    <col min="1" max="1" width="60.00390625" style="0" customWidth="1"/>
    <col min="2" max="6" width="12.421875" style="0" customWidth="1"/>
  </cols>
  <sheetData>
    <row r="3" ht="15" customHeight="1">
      <c r="A3" s="10" t="s">
        <v>16</v>
      </c>
    </row>
    <row r="4" spans="1:2" ht="15">
      <c r="A4" s="8" t="s">
        <v>230</v>
      </c>
      <c r="B4" s="5">
        <v>0.6</v>
      </c>
    </row>
    <row r="5" spans="1:2" ht="15">
      <c r="A5" s="8" t="s">
        <v>112</v>
      </c>
      <c r="B5" s="5">
        <v>0.56</v>
      </c>
    </row>
    <row r="6" spans="1:2" ht="15">
      <c r="A6" s="8" t="s">
        <v>8</v>
      </c>
      <c r="B6" s="5">
        <v>0.45</v>
      </c>
    </row>
    <row r="7" spans="1:2" ht="15">
      <c r="A7" s="8" t="s">
        <v>222</v>
      </c>
      <c r="B7" s="5">
        <v>0.43</v>
      </c>
    </row>
    <row r="8" spans="1:2" ht="15">
      <c r="A8" s="8" t="s">
        <v>235</v>
      </c>
      <c r="B8" s="5">
        <v>0.37</v>
      </c>
    </row>
    <row r="9" spans="1:2" ht="15">
      <c r="A9" s="8" t="s">
        <v>202</v>
      </c>
      <c r="B9" s="5">
        <v>0.36</v>
      </c>
    </row>
    <row r="10" spans="1:2" ht="15">
      <c r="A10" s="8" t="s">
        <v>119</v>
      </c>
      <c r="B10" s="5">
        <v>0.35</v>
      </c>
    </row>
    <row r="11" spans="1:2" ht="15">
      <c r="A11" s="8" t="s">
        <v>215</v>
      </c>
      <c r="B11" s="5">
        <v>0.34</v>
      </c>
    </row>
    <row r="12" spans="1:2" ht="15">
      <c r="A12" s="8" t="s">
        <v>49</v>
      </c>
      <c r="B12" s="5">
        <v>0.34</v>
      </c>
    </row>
    <row r="13" spans="1:2" ht="15">
      <c r="A13" s="8" t="s">
        <v>50</v>
      </c>
      <c r="B13" s="5">
        <v>0.3</v>
      </c>
    </row>
    <row r="14" spans="1:2" ht="15">
      <c r="A14" s="8" t="s">
        <v>152</v>
      </c>
      <c r="B14" s="5">
        <v>0.29</v>
      </c>
    </row>
    <row r="15" spans="1:2" ht="15">
      <c r="A15" s="8" t="s">
        <v>116</v>
      </c>
      <c r="B15" s="5">
        <v>0.26</v>
      </c>
    </row>
    <row r="16" spans="1:2" ht="15">
      <c r="A16" s="8" t="s">
        <v>170</v>
      </c>
      <c r="B16" s="5">
        <v>0.25</v>
      </c>
    </row>
    <row r="17" spans="1:2" ht="15">
      <c r="A17" s="8" t="s">
        <v>57</v>
      </c>
      <c r="B17" s="5">
        <v>0.25</v>
      </c>
    </row>
    <row r="18" spans="1:2" ht="15">
      <c r="A18" s="8" t="s">
        <v>195</v>
      </c>
      <c r="B18" s="5">
        <v>0.24</v>
      </c>
    </row>
    <row r="19" spans="1:2" ht="15">
      <c r="A19" s="8" t="s">
        <v>1</v>
      </c>
      <c r="B19" s="5">
        <v>0.24</v>
      </c>
    </row>
    <row r="20" spans="1:2" ht="15">
      <c r="A20" s="8" t="s">
        <v>251</v>
      </c>
      <c r="B20" s="5">
        <v>0.22</v>
      </c>
    </row>
    <row r="21" spans="1:2" ht="15">
      <c r="A21" s="8" t="s">
        <v>73</v>
      </c>
      <c r="B21" s="5">
        <v>0.22</v>
      </c>
    </row>
    <row r="22" spans="1:2" ht="15">
      <c r="A22" s="8" t="s">
        <v>231</v>
      </c>
      <c r="B22" s="5">
        <v>0.22</v>
      </c>
    </row>
    <row r="23" spans="1:2" ht="15">
      <c r="A23" s="8" t="s">
        <v>60</v>
      </c>
      <c r="B23" s="5">
        <v>0.22</v>
      </c>
    </row>
    <row r="24" spans="1:2" ht="15">
      <c r="A24" s="8" t="s">
        <v>109</v>
      </c>
      <c r="B24" s="5">
        <v>0.21</v>
      </c>
    </row>
    <row r="25" spans="1:2" ht="15">
      <c r="A25" s="8" t="s">
        <v>224</v>
      </c>
      <c r="B25" s="5">
        <v>0.19</v>
      </c>
    </row>
    <row r="26" spans="1:2" ht="15">
      <c r="A26" s="8" t="s">
        <v>178</v>
      </c>
      <c r="B26" s="5">
        <v>0.19</v>
      </c>
    </row>
    <row r="27" spans="1:2" ht="15">
      <c r="A27" s="8" t="s">
        <v>140</v>
      </c>
      <c r="B27" s="5">
        <v>0.19</v>
      </c>
    </row>
    <row r="28" spans="1:2" ht="15">
      <c r="A28" s="8" t="s">
        <v>115</v>
      </c>
      <c r="B28" s="5">
        <v>0.18</v>
      </c>
    </row>
    <row r="29" spans="1:2" ht="15">
      <c r="A29" s="8" t="s">
        <v>240</v>
      </c>
      <c r="B29" s="5">
        <v>0.18</v>
      </c>
    </row>
    <row r="30" spans="1:2" ht="15">
      <c r="A30" s="8" t="s">
        <v>136</v>
      </c>
      <c r="B30" s="5">
        <v>0.17</v>
      </c>
    </row>
    <row r="31" spans="1:2" ht="15">
      <c r="A31" s="8" t="s">
        <v>129</v>
      </c>
      <c r="B31" s="5">
        <v>0.16</v>
      </c>
    </row>
    <row r="32" spans="1:2" ht="15">
      <c r="A32" s="8" t="s">
        <v>100</v>
      </c>
      <c r="B32" s="5">
        <v>0.16</v>
      </c>
    </row>
    <row r="33" spans="1:2" ht="15">
      <c r="A33" s="8" t="s">
        <v>84</v>
      </c>
      <c r="B33" s="5">
        <v>0.14</v>
      </c>
    </row>
    <row r="34" spans="1:2" ht="15">
      <c r="A34" s="8" t="s">
        <v>179</v>
      </c>
      <c r="B34" s="5">
        <v>0.14</v>
      </c>
    </row>
    <row r="35" spans="1:2" ht="15">
      <c r="A35" s="8" t="s">
        <v>63</v>
      </c>
      <c r="B35" s="5">
        <v>0.14</v>
      </c>
    </row>
    <row r="36" spans="1:2" ht="15">
      <c r="A36" s="8" t="s">
        <v>35</v>
      </c>
      <c r="B36" s="5">
        <v>0.13</v>
      </c>
    </row>
    <row r="37" spans="1:2" ht="15">
      <c r="A37" s="8" t="s">
        <v>244</v>
      </c>
      <c r="B37" s="5">
        <v>0.13</v>
      </c>
    </row>
    <row r="38" spans="1:2" ht="15">
      <c r="A38" s="8" t="s">
        <v>205</v>
      </c>
      <c r="B38" s="5">
        <v>0.11</v>
      </c>
    </row>
    <row r="39" spans="1:2" ht="15">
      <c r="A39" s="8" t="s">
        <v>95</v>
      </c>
      <c r="B39" s="5">
        <v>0.1</v>
      </c>
    </row>
    <row r="40" spans="1:2" ht="15">
      <c r="A40" s="8" t="s">
        <v>158</v>
      </c>
      <c r="B40" s="5">
        <v>0.09</v>
      </c>
    </row>
    <row r="41" spans="1:2" ht="15">
      <c r="A41" s="8" t="s">
        <v>160</v>
      </c>
      <c r="B41" s="5">
        <v>0.08</v>
      </c>
    </row>
    <row r="42" spans="1:2" ht="15">
      <c r="A42" s="8" t="s">
        <v>229</v>
      </c>
      <c r="B42" s="5">
        <v>0.08</v>
      </c>
    </row>
    <row r="43" spans="1:2" ht="15">
      <c r="A43" s="8" t="s">
        <v>71</v>
      </c>
      <c r="B43" s="5">
        <v>0.07</v>
      </c>
    </row>
    <row r="44" spans="1:2" ht="15">
      <c r="A44" s="8" t="s">
        <v>10</v>
      </c>
      <c r="B44" s="5">
        <v>0.07</v>
      </c>
    </row>
    <row r="45" spans="1:2" ht="15">
      <c r="A45" s="8" t="s">
        <v>82</v>
      </c>
      <c r="B45" s="5">
        <v>0.06</v>
      </c>
    </row>
    <row r="46" spans="1:2" ht="15">
      <c r="A46" s="8" t="s">
        <v>58</v>
      </c>
      <c r="B46" s="5">
        <v>0.05</v>
      </c>
    </row>
    <row r="47" spans="1:2" ht="15">
      <c r="A47" s="8" t="s">
        <v>187</v>
      </c>
      <c r="B47" s="5">
        <v>0.05</v>
      </c>
    </row>
    <row r="48" spans="1:2" ht="15">
      <c r="A48" s="8" t="s">
        <v>165</v>
      </c>
      <c r="B48" s="5">
        <v>0.05</v>
      </c>
    </row>
    <row r="49" spans="1:2" ht="15">
      <c r="A49" s="8" t="s">
        <v>206</v>
      </c>
      <c r="B49" s="5">
        <v>0.04</v>
      </c>
    </row>
    <row r="50" spans="1:2" ht="15">
      <c r="A50" s="8" t="s">
        <v>30</v>
      </c>
      <c r="B50" s="5">
        <v>0.04</v>
      </c>
    </row>
    <row r="51" spans="1:2" ht="15">
      <c r="A51" s="8" t="s">
        <v>104</v>
      </c>
      <c r="B51" s="5">
        <v>0.04</v>
      </c>
    </row>
    <row r="52" spans="1:2" ht="15">
      <c r="A52" s="8" t="s">
        <v>220</v>
      </c>
      <c r="B52" s="5">
        <v>0.04</v>
      </c>
    </row>
    <row r="53" spans="1:2" ht="15">
      <c r="A53" s="8" t="s">
        <v>20</v>
      </c>
      <c r="B53" s="5">
        <v>0.04</v>
      </c>
    </row>
    <row r="54" spans="1:2" ht="15">
      <c r="A54" s="8" t="s">
        <v>19</v>
      </c>
      <c r="B54" s="5">
        <v>0.03</v>
      </c>
    </row>
    <row r="55" spans="1:2" ht="15">
      <c r="A55" s="8" t="s">
        <v>122</v>
      </c>
      <c r="B55" s="5">
        <v>0.03</v>
      </c>
    </row>
    <row r="56" spans="1:2" ht="15">
      <c r="A56" s="8" t="s">
        <v>242</v>
      </c>
      <c r="B56" s="5">
        <v>0.03</v>
      </c>
    </row>
    <row r="57" spans="1:2" ht="15">
      <c r="A57" s="8" t="s">
        <v>121</v>
      </c>
      <c r="B57" s="5">
        <v>0.02</v>
      </c>
    </row>
    <row r="58" spans="1:2" ht="15">
      <c r="A58" s="8" t="s">
        <v>200</v>
      </c>
      <c r="B58" s="5">
        <v>0.02</v>
      </c>
    </row>
    <row r="59" spans="1:2" ht="15">
      <c r="A59" s="8" t="s">
        <v>225</v>
      </c>
      <c r="B59" s="5">
        <v>0.02</v>
      </c>
    </row>
    <row r="60" spans="1:2" ht="15">
      <c r="A60" s="8" t="s">
        <v>221</v>
      </c>
      <c r="B60" s="5">
        <v>0.02</v>
      </c>
    </row>
    <row r="61" spans="1:2" ht="15">
      <c r="A61" s="8" t="s">
        <v>43</v>
      </c>
      <c r="B61" s="5">
        <v>0.02</v>
      </c>
    </row>
    <row r="62" spans="1:2" ht="15">
      <c r="A62" s="8" t="s">
        <v>156</v>
      </c>
      <c r="B62" s="5">
        <v>0.01</v>
      </c>
    </row>
    <row r="63" spans="1:2" ht="15">
      <c r="A63" s="8" t="s">
        <v>189</v>
      </c>
      <c r="B63" s="5">
        <v>0.01</v>
      </c>
    </row>
    <row r="64" spans="1:2" ht="15">
      <c r="A64" s="8" t="s">
        <v>146</v>
      </c>
      <c r="B64" s="5">
        <v>0.01</v>
      </c>
    </row>
    <row r="65" spans="1:2" ht="15">
      <c r="A65" s="8" t="s">
        <v>190</v>
      </c>
      <c r="B65" s="5">
        <v>0.01</v>
      </c>
    </row>
    <row r="66" spans="1:2" ht="15">
      <c r="A66" s="8" t="s">
        <v>56</v>
      </c>
      <c r="B66" s="5">
        <v>0</v>
      </c>
    </row>
    <row r="67" spans="1:2" ht="15">
      <c r="A67" s="8" t="s">
        <v>14</v>
      </c>
      <c r="B67" s="5">
        <v>0</v>
      </c>
    </row>
    <row r="68" spans="1:2" ht="15">
      <c r="A68" s="8" t="s">
        <v>51</v>
      </c>
      <c r="B68" s="5">
        <v>0</v>
      </c>
    </row>
    <row r="69" spans="1:2" ht="15">
      <c r="A69" s="8" t="s">
        <v>94</v>
      </c>
      <c r="B69" s="5">
        <v>0</v>
      </c>
    </row>
    <row r="70" spans="1:2" ht="15">
      <c r="A70" s="8" t="s">
        <v>32</v>
      </c>
      <c r="B70" s="5">
        <v>0</v>
      </c>
    </row>
    <row r="71" spans="1:2" ht="15">
      <c r="A71" s="8" t="s">
        <v>138</v>
      </c>
      <c r="B71" s="5">
        <v>0</v>
      </c>
    </row>
    <row r="72" spans="1:2" ht="15">
      <c r="A72" s="8" t="s">
        <v>117</v>
      </c>
      <c r="B72" s="5">
        <v>0</v>
      </c>
    </row>
    <row r="73" spans="1:2" ht="15">
      <c r="A73" s="8" t="s">
        <v>153</v>
      </c>
      <c r="B73" s="5">
        <v>0</v>
      </c>
    </row>
    <row r="74" ht="15" customHeight="1">
      <c r="B74" s="13"/>
    </row>
    <row r="75" ht="15" customHeight="1">
      <c r="B75" s="13"/>
    </row>
    <row r="76" ht="15" customHeight="1">
      <c r="B76" s="13"/>
    </row>
    <row r="77" ht="15" customHeight="1">
      <c r="B77" s="13"/>
    </row>
    <row r="78" ht="15" customHeight="1">
      <c r="B78" s="13"/>
    </row>
    <row r="79" ht="15" customHeight="1">
      <c r="B79" s="13"/>
    </row>
    <row r="80" ht="15" customHeight="1">
      <c r="B80" s="13"/>
    </row>
    <row r="81" ht="15" customHeight="1">
      <c r="B81" s="13"/>
    </row>
    <row r="82" ht="15" customHeight="1">
      <c r="B82" s="13"/>
    </row>
    <row r="83" ht="15" customHeight="1">
      <c r="B83" s="13"/>
    </row>
    <row r="84" ht="15" customHeight="1">
      <c r="B84" s="13"/>
    </row>
    <row r="85" ht="15" customHeight="1">
      <c r="B85" s="13"/>
    </row>
    <row r="86" ht="15" customHeight="1">
      <c r="B86" s="13"/>
    </row>
    <row r="87" ht="15" customHeight="1">
      <c r="B87" s="13"/>
    </row>
    <row r="88" ht="15" customHeight="1">
      <c r="B88" s="13"/>
    </row>
    <row r="89" ht="15" customHeight="1">
      <c r="B89" s="13"/>
    </row>
    <row r="90" ht="15" customHeight="1">
      <c r="B90" s="13"/>
    </row>
    <row r="91" ht="15" customHeight="1">
      <c r="B91" s="13"/>
    </row>
    <row r="92" ht="15" customHeight="1">
      <c r="B92" s="13"/>
    </row>
    <row r="93" ht="15" customHeight="1">
      <c r="B93" s="13"/>
    </row>
    <row r="94" ht="15" customHeight="1">
      <c r="B94" s="13"/>
    </row>
    <row r="95" ht="15" customHeight="1">
      <c r="B95" s="13"/>
    </row>
    <row r="96" ht="15" customHeight="1">
      <c r="B96" s="13"/>
    </row>
    <row r="97" ht="15" customHeight="1">
      <c r="B97" s="13"/>
    </row>
    <row r="98" ht="15" customHeight="1">
      <c r="B98" s="13"/>
    </row>
    <row r="99" ht="15" customHeight="1">
      <c r="B99" s="13"/>
    </row>
    <row r="100" ht="15" customHeight="1">
      <c r="B100" s="13"/>
    </row>
    <row r="101" ht="15" customHeight="1">
      <c r="B101" s="13"/>
    </row>
    <row r="102" ht="15" customHeight="1">
      <c r="B102" s="13"/>
    </row>
    <row r="103" ht="15" customHeight="1">
      <c r="B103" s="13"/>
    </row>
    <row r="104" ht="15" customHeight="1">
      <c r="B104" s="13"/>
    </row>
    <row r="105" ht="15" customHeight="1">
      <c r="B105" s="13"/>
    </row>
    <row r="106" ht="15" customHeight="1">
      <c r="B106" s="13"/>
    </row>
    <row r="107" ht="15" customHeight="1">
      <c r="B107" s="13"/>
    </row>
    <row r="108" ht="15" customHeight="1">
      <c r="B108" s="13"/>
    </row>
    <row r="109" ht="15" customHeight="1">
      <c r="B109" s="13"/>
    </row>
    <row r="110" ht="15" customHeight="1">
      <c r="B110" s="13"/>
    </row>
    <row r="111" ht="15" customHeight="1">
      <c r="B111" s="13"/>
    </row>
    <row r="112" ht="15" customHeight="1">
      <c r="B112" s="13"/>
    </row>
    <row r="113" ht="15" customHeight="1">
      <c r="B113" s="13"/>
    </row>
    <row r="114" ht="15" customHeight="1">
      <c r="B114" s="13"/>
    </row>
    <row r="115" ht="15" customHeight="1">
      <c r="B115" s="13"/>
    </row>
    <row r="116" ht="15" customHeight="1">
      <c r="B116" s="13"/>
    </row>
    <row r="117" ht="15" customHeight="1">
      <c r="B117" s="13"/>
    </row>
    <row r="118" ht="15" customHeight="1">
      <c r="B118" s="13"/>
    </row>
    <row r="119" ht="15" customHeight="1">
      <c r="B119" s="13"/>
    </row>
    <row r="120" ht="15" customHeight="1">
      <c r="B120" s="13"/>
    </row>
    <row r="121" ht="15" customHeight="1">
      <c r="B121" s="13"/>
    </row>
    <row r="122" ht="15" customHeight="1">
      <c r="B122" s="13"/>
    </row>
    <row r="123" ht="15" customHeight="1">
      <c r="B123" s="13"/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1"/>
  <sheetViews>
    <sheetView workbookViewId="0" topLeftCell="A1">
      <selection activeCell="B2" sqref="B2:C111"/>
    </sheetView>
  </sheetViews>
  <sheetFormatPr defaultColWidth="12.421875" defaultRowHeight="15" customHeight="1"/>
  <cols>
    <col min="1" max="1" width="63.421875" style="0" customWidth="1"/>
    <col min="2" max="6" width="12.421875" style="0" customWidth="1"/>
  </cols>
  <sheetData>
    <row r="1" ht="15" customHeight="1">
      <c r="A1" s="10" t="s">
        <v>181</v>
      </c>
    </row>
    <row r="2" spans="1:3" ht="15">
      <c r="A2" s="8" t="s">
        <v>230</v>
      </c>
      <c r="B2" s="5">
        <v>0.69</v>
      </c>
      <c r="C2" s="13"/>
    </row>
    <row r="3" spans="1:3" ht="15">
      <c r="A3" s="8" t="s">
        <v>145</v>
      </c>
      <c r="B3" s="5">
        <v>0.49</v>
      </c>
      <c r="C3" s="13"/>
    </row>
    <row r="4" spans="1:3" ht="15">
      <c r="A4" s="8" t="s">
        <v>57</v>
      </c>
      <c r="B4" s="5">
        <v>0.46</v>
      </c>
      <c r="C4" s="13"/>
    </row>
    <row r="5" spans="1:3" ht="15">
      <c r="A5" s="8" t="s">
        <v>177</v>
      </c>
      <c r="B5" s="5">
        <v>0.46</v>
      </c>
      <c r="C5" s="13"/>
    </row>
    <row r="6" spans="1:3" ht="15">
      <c r="A6" s="8" t="s">
        <v>202</v>
      </c>
      <c r="B6" s="5">
        <v>0.45</v>
      </c>
      <c r="C6" s="13"/>
    </row>
    <row r="7" spans="1:3" ht="15">
      <c r="A7" s="8" t="s">
        <v>235</v>
      </c>
      <c r="B7" s="5">
        <v>0.41</v>
      </c>
      <c r="C7" s="13"/>
    </row>
    <row r="8" spans="1:3" ht="15">
      <c r="A8" s="8" t="s">
        <v>215</v>
      </c>
      <c r="B8" s="5">
        <v>0.41</v>
      </c>
      <c r="C8" s="13"/>
    </row>
    <row r="9" spans="1:3" ht="15">
      <c r="A9" s="8" t="s">
        <v>222</v>
      </c>
      <c r="B9" s="5">
        <v>0.41</v>
      </c>
      <c r="C9" s="13"/>
    </row>
    <row r="10" spans="1:3" ht="15">
      <c r="A10" s="8" t="s">
        <v>90</v>
      </c>
      <c r="B10" s="5">
        <v>0.39</v>
      </c>
      <c r="C10" s="13"/>
    </row>
    <row r="11" spans="1:3" ht="15">
      <c r="A11" s="8" t="s">
        <v>8</v>
      </c>
      <c r="B11" s="5">
        <v>0.36</v>
      </c>
      <c r="C11" s="13"/>
    </row>
    <row r="12" spans="1:3" ht="15">
      <c r="A12" s="8" t="s">
        <v>223</v>
      </c>
      <c r="B12" s="5">
        <v>0.36</v>
      </c>
      <c r="C12" s="13"/>
    </row>
    <row r="13" spans="1:3" ht="15">
      <c r="A13" s="8" t="s">
        <v>49</v>
      </c>
      <c r="B13" s="5">
        <v>0.34</v>
      </c>
      <c r="C13" s="13"/>
    </row>
    <row r="14" spans="1:3" ht="15">
      <c r="A14" s="8" t="s">
        <v>193</v>
      </c>
      <c r="B14" s="5">
        <v>0.31</v>
      </c>
      <c r="C14" s="13"/>
    </row>
    <row r="15" spans="1:3" ht="15">
      <c r="A15" s="8" t="s">
        <v>170</v>
      </c>
      <c r="B15" s="5">
        <v>0.3</v>
      </c>
      <c r="C15" s="13"/>
    </row>
    <row r="16" spans="1:3" ht="15">
      <c r="A16" s="8" t="s">
        <v>66</v>
      </c>
      <c r="B16" s="5">
        <v>0.29</v>
      </c>
      <c r="C16" s="13"/>
    </row>
    <row r="17" spans="1:3" ht="15">
      <c r="A17" s="8" t="s">
        <v>135</v>
      </c>
      <c r="B17" s="5">
        <v>0.29</v>
      </c>
      <c r="C17" s="13"/>
    </row>
    <row r="18" spans="1:3" ht="15">
      <c r="A18" s="8" t="s">
        <v>2</v>
      </c>
      <c r="B18" s="5">
        <v>0.28</v>
      </c>
      <c r="C18" s="13"/>
    </row>
    <row r="19" spans="1:3" ht="15">
      <c r="A19" s="8" t="s">
        <v>13</v>
      </c>
      <c r="B19" s="5">
        <v>0.27</v>
      </c>
      <c r="C19" s="13"/>
    </row>
    <row r="20" spans="1:3" ht="15">
      <c r="A20" s="8" t="s">
        <v>209</v>
      </c>
      <c r="B20" s="5">
        <v>0.27</v>
      </c>
      <c r="C20" s="13"/>
    </row>
    <row r="21" spans="1:3" ht="15">
      <c r="A21" s="8" t="s">
        <v>61</v>
      </c>
      <c r="B21" s="5">
        <v>0.25</v>
      </c>
      <c r="C21" s="13"/>
    </row>
    <row r="22" spans="1:3" ht="15">
      <c r="A22" s="8" t="s">
        <v>190</v>
      </c>
      <c r="B22" s="5">
        <v>0.25</v>
      </c>
      <c r="C22" s="13"/>
    </row>
    <row r="23" spans="1:3" ht="15">
      <c r="A23" s="8" t="s">
        <v>119</v>
      </c>
      <c r="B23" s="5">
        <v>0.25</v>
      </c>
      <c r="C23" s="13"/>
    </row>
    <row r="24" spans="1:3" ht="15">
      <c r="A24" s="8" t="s">
        <v>186</v>
      </c>
      <c r="B24" s="5">
        <v>0.22</v>
      </c>
      <c r="C24" s="13"/>
    </row>
    <row r="25" spans="1:3" ht="15">
      <c r="A25" s="8" t="s">
        <v>250</v>
      </c>
      <c r="B25" s="5">
        <v>0.22</v>
      </c>
      <c r="C25" s="13"/>
    </row>
    <row r="26" spans="1:3" ht="15">
      <c r="A26" s="8" t="s">
        <v>231</v>
      </c>
      <c r="B26" s="5">
        <v>0.22</v>
      </c>
      <c r="C26" s="13"/>
    </row>
    <row r="27" spans="1:3" ht="15">
      <c r="A27" s="8" t="s">
        <v>105</v>
      </c>
      <c r="B27" s="5">
        <v>0.21</v>
      </c>
      <c r="C27" s="13"/>
    </row>
    <row r="28" spans="1:3" ht="15">
      <c r="A28" s="8" t="s">
        <v>152</v>
      </c>
      <c r="B28" s="5">
        <v>0.2</v>
      </c>
      <c r="C28" s="13"/>
    </row>
    <row r="29" spans="1:3" ht="15">
      <c r="A29" s="8" t="s">
        <v>35</v>
      </c>
      <c r="B29" s="5">
        <v>0.19</v>
      </c>
      <c r="C29" s="13"/>
    </row>
    <row r="30" spans="1:3" ht="15">
      <c r="A30" s="8" t="s">
        <v>45</v>
      </c>
      <c r="B30" s="5">
        <v>0.19</v>
      </c>
      <c r="C30" s="13"/>
    </row>
    <row r="31" spans="1:3" ht="15">
      <c r="A31" s="8" t="s">
        <v>251</v>
      </c>
      <c r="B31" s="5">
        <v>0.19</v>
      </c>
      <c r="C31" s="13"/>
    </row>
    <row r="32" spans="1:3" ht="15">
      <c r="A32" s="8" t="s">
        <v>198</v>
      </c>
      <c r="B32" s="5">
        <v>0.18</v>
      </c>
      <c r="C32" s="13"/>
    </row>
    <row r="33" spans="1:3" ht="15">
      <c r="A33" s="8" t="s">
        <v>179</v>
      </c>
      <c r="B33" s="5">
        <v>0.18</v>
      </c>
      <c r="C33" s="13"/>
    </row>
    <row r="34" spans="1:3" ht="15">
      <c r="A34" s="8" t="s">
        <v>149</v>
      </c>
      <c r="B34" s="5">
        <v>0.18</v>
      </c>
      <c r="C34" s="13"/>
    </row>
    <row r="35" spans="1:3" ht="15">
      <c r="A35" s="8" t="s">
        <v>169</v>
      </c>
      <c r="B35" s="5">
        <v>0.18</v>
      </c>
      <c r="C35" s="13"/>
    </row>
    <row r="36" spans="1:3" ht="15">
      <c r="A36" s="8" t="s">
        <v>136</v>
      </c>
      <c r="B36" s="5">
        <v>0.16</v>
      </c>
      <c r="C36" s="13"/>
    </row>
    <row r="37" spans="1:3" ht="15">
      <c r="A37" s="8" t="s">
        <v>65</v>
      </c>
      <c r="B37" s="5">
        <v>0.16</v>
      </c>
      <c r="C37" s="13"/>
    </row>
    <row r="38" spans="1:3" ht="15">
      <c r="A38" s="8" t="s">
        <v>182</v>
      </c>
      <c r="B38" s="5">
        <v>0.16</v>
      </c>
      <c r="C38" s="13"/>
    </row>
    <row r="39" spans="1:3" ht="15">
      <c r="A39" s="8" t="s">
        <v>4</v>
      </c>
      <c r="B39" s="5">
        <v>0.15</v>
      </c>
      <c r="C39" s="13"/>
    </row>
    <row r="40" spans="1:3" ht="15">
      <c r="A40" s="8" t="s">
        <v>195</v>
      </c>
      <c r="B40" s="5">
        <v>0.15</v>
      </c>
      <c r="C40" s="13"/>
    </row>
    <row r="41" spans="1:3" ht="15">
      <c r="A41" s="8" t="s">
        <v>240</v>
      </c>
      <c r="B41" s="5">
        <v>0.15</v>
      </c>
      <c r="C41" s="13"/>
    </row>
    <row r="42" spans="1:3" ht="15">
      <c r="A42" s="8" t="s">
        <v>199</v>
      </c>
      <c r="B42" s="5">
        <v>0.14</v>
      </c>
      <c r="C42" s="13"/>
    </row>
    <row r="43" spans="1:3" ht="15">
      <c r="A43" s="8" t="s">
        <v>115</v>
      </c>
      <c r="B43" s="5">
        <v>0.14</v>
      </c>
      <c r="C43" s="13"/>
    </row>
    <row r="44" spans="1:3" ht="15">
      <c r="A44" s="8" t="s">
        <v>129</v>
      </c>
      <c r="B44" s="5">
        <v>0.14</v>
      </c>
      <c r="C44" s="13"/>
    </row>
    <row r="45" spans="1:3" ht="15">
      <c r="A45" s="8" t="s">
        <v>58</v>
      </c>
      <c r="B45" s="5">
        <v>0.14</v>
      </c>
      <c r="C45" s="13"/>
    </row>
    <row r="46" spans="1:3" ht="15">
      <c r="A46" s="8" t="s">
        <v>84</v>
      </c>
      <c r="B46" s="5">
        <v>0.14</v>
      </c>
      <c r="C46" s="13"/>
    </row>
    <row r="47" spans="1:3" ht="15">
      <c r="A47" s="8" t="s">
        <v>107</v>
      </c>
      <c r="B47" s="5">
        <v>0.12</v>
      </c>
      <c r="C47" s="13"/>
    </row>
    <row r="48" spans="1:3" ht="15">
      <c r="A48" s="8" t="s">
        <v>83</v>
      </c>
      <c r="B48" s="5">
        <v>0.12</v>
      </c>
      <c r="C48" s="13"/>
    </row>
    <row r="49" spans="1:3" ht="15">
      <c r="A49" s="8" t="s">
        <v>178</v>
      </c>
      <c r="B49" s="5">
        <v>0.11</v>
      </c>
      <c r="C49" s="13"/>
    </row>
    <row r="50" spans="1:3" ht="15">
      <c r="A50" s="8" t="s">
        <v>113</v>
      </c>
      <c r="B50" s="5">
        <v>0.11</v>
      </c>
      <c r="C50" s="13"/>
    </row>
    <row r="51" spans="1:3" ht="15">
      <c r="A51" s="8" t="s">
        <v>20</v>
      </c>
      <c r="B51" s="5">
        <v>0.11</v>
      </c>
      <c r="C51" s="13"/>
    </row>
    <row r="52" spans="1:3" ht="15">
      <c r="A52" s="8" t="s">
        <v>167</v>
      </c>
      <c r="B52" s="5">
        <v>0.1</v>
      </c>
      <c r="C52" s="13"/>
    </row>
    <row r="53" spans="1:3" ht="15">
      <c r="A53" s="8" t="s">
        <v>208</v>
      </c>
      <c r="B53" s="5">
        <v>0.09</v>
      </c>
      <c r="C53" s="13"/>
    </row>
    <row r="54" spans="1:3" ht="15">
      <c r="A54" s="8" t="s">
        <v>52</v>
      </c>
      <c r="B54" s="5">
        <v>0.09</v>
      </c>
      <c r="C54" s="13"/>
    </row>
    <row r="55" spans="1:3" ht="15">
      <c r="A55" s="8" t="s">
        <v>15</v>
      </c>
      <c r="B55" s="5">
        <v>0.09</v>
      </c>
      <c r="C55" s="13"/>
    </row>
    <row r="56" spans="1:3" ht="15">
      <c r="A56" s="8" t="s">
        <v>30</v>
      </c>
      <c r="B56" s="5">
        <v>0.08</v>
      </c>
      <c r="C56" s="13"/>
    </row>
    <row r="57" spans="1:3" ht="15">
      <c r="A57" s="8" t="s">
        <v>44</v>
      </c>
      <c r="B57" s="5">
        <v>0.08</v>
      </c>
      <c r="C57" s="13"/>
    </row>
    <row r="58" spans="1:3" ht="15">
      <c r="A58" s="8" t="s">
        <v>63</v>
      </c>
      <c r="B58" s="5">
        <v>0.08</v>
      </c>
      <c r="C58" s="13"/>
    </row>
    <row r="59" spans="1:3" ht="15">
      <c r="A59" s="8" t="s">
        <v>176</v>
      </c>
      <c r="B59" s="5">
        <v>0.07</v>
      </c>
      <c r="C59" s="13"/>
    </row>
    <row r="60" spans="1:3" ht="15">
      <c r="A60" s="8" t="s">
        <v>236</v>
      </c>
      <c r="B60" s="5">
        <v>0.06</v>
      </c>
      <c r="C60" s="13"/>
    </row>
    <row r="61" spans="1:3" ht="15">
      <c r="A61" s="8" t="s">
        <v>165</v>
      </c>
      <c r="B61" s="5">
        <v>0.06</v>
      </c>
      <c r="C61" s="13"/>
    </row>
    <row r="62" spans="1:3" ht="15">
      <c r="A62" s="8" t="s">
        <v>185</v>
      </c>
      <c r="B62" s="5">
        <v>0.05</v>
      </c>
      <c r="C62" s="13"/>
    </row>
    <row r="63" spans="1:3" ht="15">
      <c r="A63" s="8" t="s">
        <v>239</v>
      </c>
      <c r="B63" s="5">
        <v>0.05</v>
      </c>
      <c r="C63" s="13"/>
    </row>
    <row r="64" spans="1:3" ht="15">
      <c r="A64" s="8" t="s">
        <v>82</v>
      </c>
      <c r="B64" s="5">
        <v>0.05</v>
      </c>
      <c r="C64" s="13"/>
    </row>
    <row r="65" spans="1:3" ht="15">
      <c r="A65" s="8" t="s">
        <v>64</v>
      </c>
      <c r="B65" s="5">
        <v>0.05</v>
      </c>
      <c r="C65" s="13"/>
    </row>
    <row r="66" spans="1:3" ht="15">
      <c r="A66" s="8" t="s">
        <v>21</v>
      </c>
      <c r="B66" s="5">
        <v>0.05</v>
      </c>
      <c r="C66" s="13"/>
    </row>
    <row r="67" spans="1:3" ht="15">
      <c r="A67" s="8" t="s">
        <v>47</v>
      </c>
      <c r="B67" s="5">
        <v>0.04</v>
      </c>
      <c r="C67" s="13"/>
    </row>
    <row r="68" spans="1:3" ht="15">
      <c r="A68" s="8" t="s">
        <v>59</v>
      </c>
      <c r="B68" s="5">
        <v>0.04</v>
      </c>
      <c r="C68" s="13"/>
    </row>
    <row r="69" spans="1:3" ht="15">
      <c r="A69" s="8" t="s">
        <v>121</v>
      </c>
      <c r="B69" s="5">
        <v>0.04</v>
      </c>
      <c r="C69" s="13"/>
    </row>
    <row r="70" spans="1:3" ht="15">
      <c r="A70" s="8" t="s">
        <v>146</v>
      </c>
      <c r="B70" s="5">
        <v>0.03</v>
      </c>
      <c r="C70" s="13"/>
    </row>
    <row r="71" spans="1:3" ht="15">
      <c r="A71" s="8" t="s">
        <v>155</v>
      </c>
      <c r="B71" s="5">
        <v>0.03</v>
      </c>
      <c r="C71" s="13"/>
    </row>
    <row r="72" spans="1:3" ht="15">
      <c r="A72" s="8" t="s">
        <v>237</v>
      </c>
      <c r="B72" s="5">
        <v>0.03</v>
      </c>
      <c r="C72" s="13"/>
    </row>
    <row r="73" spans="1:3" ht="15">
      <c r="A73" s="8" t="s">
        <v>225</v>
      </c>
      <c r="B73" s="5">
        <v>0.02</v>
      </c>
      <c r="C73" s="13"/>
    </row>
    <row r="74" spans="1:3" ht="15">
      <c r="A74" s="8" t="s">
        <v>189</v>
      </c>
      <c r="B74" s="5">
        <v>0.02</v>
      </c>
      <c r="C74" s="13"/>
    </row>
    <row r="75" spans="1:3" ht="15">
      <c r="A75" s="8" t="s">
        <v>233</v>
      </c>
      <c r="B75" s="5">
        <v>0.02</v>
      </c>
      <c r="C75" s="13"/>
    </row>
    <row r="76" spans="1:3" ht="15">
      <c r="A76" s="8" t="s">
        <v>3</v>
      </c>
      <c r="B76" s="5">
        <v>0.02</v>
      </c>
      <c r="C76" s="13"/>
    </row>
    <row r="77" spans="1:3" ht="15">
      <c r="A77" s="8" t="s">
        <v>46</v>
      </c>
      <c r="B77" s="5">
        <v>0.01</v>
      </c>
      <c r="C77" s="13"/>
    </row>
    <row r="78" spans="2:3" ht="15" customHeight="1">
      <c r="B78" s="13"/>
      <c r="C78" s="13"/>
    </row>
    <row r="79" spans="2:3" ht="15" customHeight="1">
      <c r="B79" s="13"/>
      <c r="C79" s="13"/>
    </row>
    <row r="80" spans="2:3" ht="15" customHeight="1">
      <c r="B80" s="13"/>
      <c r="C80" s="13"/>
    </row>
    <row r="81" spans="2:3" ht="15" customHeight="1">
      <c r="B81" s="13"/>
      <c r="C81" s="13"/>
    </row>
    <row r="82" spans="2:3" ht="15" customHeight="1">
      <c r="B82" s="13"/>
      <c r="C82" s="13"/>
    </row>
    <row r="83" spans="2:3" ht="15" customHeight="1">
      <c r="B83" s="13"/>
      <c r="C83" s="13"/>
    </row>
    <row r="84" spans="2:3" ht="15" customHeight="1">
      <c r="B84" s="13"/>
      <c r="C84" s="13"/>
    </row>
    <row r="85" spans="2:3" ht="15" customHeight="1">
      <c r="B85" s="13"/>
      <c r="C85" s="13"/>
    </row>
    <row r="86" spans="2:3" ht="15" customHeight="1">
      <c r="B86" s="13"/>
      <c r="C86" s="13"/>
    </row>
    <row r="87" spans="2:3" ht="15" customHeight="1">
      <c r="B87" s="13"/>
      <c r="C87" s="13"/>
    </row>
    <row r="88" spans="2:3" ht="15" customHeight="1">
      <c r="B88" s="13"/>
      <c r="C88" s="13"/>
    </row>
    <row r="89" spans="2:3" ht="15" customHeight="1">
      <c r="B89" s="13"/>
      <c r="C89" s="13"/>
    </row>
    <row r="90" spans="2:3" ht="15" customHeight="1">
      <c r="B90" s="13"/>
      <c r="C90" s="13"/>
    </row>
    <row r="91" spans="2:3" ht="15" customHeight="1">
      <c r="B91" s="13"/>
      <c r="C91" s="13"/>
    </row>
    <row r="92" spans="2:3" ht="15" customHeight="1">
      <c r="B92" s="13"/>
      <c r="C92" s="13"/>
    </row>
    <row r="93" spans="2:3" ht="15" customHeight="1">
      <c r="B93" s="13"/>
      <c r="C93" s="13"/>
    </row>
    <row r="94" spans="2:3" ht="15" customHeight="1">
      <c r="B94" s="13"/>
      <c r="C94" s="13"/>
    </row>
    <row r="95" spans="2:3" ht="15" customHeight="1">
      <c r="B95" s="13"/>
      <c r="C95" s="13"/>
    </row>
    <row r="96" spans="2:3" ht="15" customHeight="1">
      <c r="B96" s="13"/>
      <c r="C96" s="13"/>
    </row>
    <row r="97" spans="2:3" ht="15" customHeight="1">
      <c r="B97" s="13"/>
      <c r="C97" s="13"/>
    </row>
    <row r="98" spans="2:3" ht="15" customHeight="1">
      <c r="B98" s="13"/>
      <c r="C98" s="13"/>
    </row>
    <row r="99" spans="2:3" ht="15" customHeight="1">
      <c r="B99" s="13"/>
      <c r="C99" s="13"/>
    </row>
    <row r="100" spans="2:3" ht="15" customHeight="1">
      <c r="B100" s="13"/>
      <c r="C100" s="13"/>
    </row>
    <row r="101" spans="2:3" ht="15" customHeight="1">
      <c r="B101" s="13"/>
      <c r="C101" s="13"/>
    </row>
    <row r="102" spans="2:3" ht="15" customHeight="1">
      <c r="B102" s="13"/>
      <c r="C102" s="13"/>
    </row>
    <row r="103" spans="2:3" ht="15" customHeight="1">
      <c r="B103" s="13"/>
      <c r="C103" s="13"/>
    </row>
    <row r="104" spans="2:3" ht="15" customHeight="1">
      <c r="B104" s="13"/>
      <c r="C104" s="13"/>
    </row>
    <row r="105" spans="2:3" ht="15" customHeight="1">
      <c r="B105" s="13"/>
      <c r="C105" s="13"/>
    </row>
    <row r="106" spans="2:3" ht="15" customHeight="1">
      <c r="B106" s="13"/>
      <c r="C106" s="13"/>
    </row>
    <row r="107" spans="2:3" ht="15" customHeight="1">
      <c r="B107" s="13"/>
      <c r="C107" s="13"/>
    </row>
    <row r="108" spans="2:3" ht="15" customHeight="1">
      <c r="B108" s="13"/>
      <c r="C108" s="13"/>
    </row>
    <row r="109" spans="2:3" ht="15" customHeight="1">
      <c r="B109" s="13"/>
      <c r="C109" s="13"/>
    </row>
    <row r="110" spans="2:3" ht="15" customHeight="1">
      <c r="B110" s="13"/>
      <c r="C110" s="13"/>
    </row>
    <row r="111" spans="2:3" ht="15" customHeight="1">
      <c r="B111" s="13"/>
      <c r="C111" s="13"/>
    </row>
  </sheetData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3"/>
  <sheetViews>
    <sheetView workbookViewId="0" topLeftCell="A1">
      <selection activeCell="B2" sqref="B2:B73"/>
    </sheetView>
  </sheetViews>
  <sheetFormatPr defaultColWidth="12.421875" defaultRowHeight="15" customHeight="1"/>
  <cols>
    <col min="1" max="1" width="63.421875" style="0" customWidth="1"/>
    <col min="2" max="6" width="12.421875" style="0" customWidth="1"/>
  </cols>
  <sheetData>
    <row r="1" ht="15" customHeight="1">
      <c r="A1" s="10" t="s">
        <v>37</v>
      </c>
    </row>
    <row r="2" spans="1:2" ht="15">
      <c r="A2" s="8" t="s">
        <v>49</v>
      </c>
      <c r="B2" s="5">
        <v>0.5</v>
      </c>
    </row>
    <row r="3" spans="1:2" ht="15">
      <c r="A3" s="8" t="s">
        <v>202</v>
      </c>
      <c r="B3" s="5">
        <v>0.47</v>
      </c>
    </row>
    <row r="4" spans="1:2" ht="15">
      <c r="A4" s="8" t="s">
        <v>50</v>
      </c>
      <c r="B4" s="5">
        <v>0.28</v>
      </c>
    </row>
    <row r="5" spans="1:2" ht="15">
      <c r="A5" s="8" t="s">
        <v>200</v>
      </c>
      <c r="B5" s="5">
        <v>0.25</v>
      </c>
    </row>
    <row r="6" spans="1:2" ht="15">
      <c r="A6" s="8" t="s">
        <v>99</v>
      </c>
      <c r="B6" s="5">
        <v>0.23</v>
      </c>
    </row>
    <row r="7" spans="1:2" ht="15">
      <c r="A7" s="8" t="s">
        <v>195</v>
      </c>
      <c r="B7" s="5">
        <v>0.2</v>
      </c>
    </row>
    <row r="8" spans="1:2" ht="15">
      <c r="A8" s="8" t="s">
        <v>231</v>
      </c>
      <c r="B8" s="5">
        <v>0.2</v>
      </c>
    </row>
    <row r="9" spans="1:2" ht="15">
      <c r="A9" s="8" t="s">
        <v>229</v>
      </c>
      <c r="B9" s="5">
        <v>0.17</v>
      </c>
    </row>
    <row r="10" spans="1:2" ht="15">
      <c r="A10" s="8" t="s">
        <v>251</v>
      </c>
      <c r="B10" s="5">
        <v>0.17</v>
      </c>
    </row>
    <row r="11" spans="1:2" ht="15">
      <c r="A11" s="8" t="s">
        <v>163</v>
      </c>
      <c r="B11" s="5">
        <v>0.17</v>
      </c>
    </row>
    <row r="12" spans="1:2" ht="15">
      <c r="A12" s="2" t="s">
        <v>45</v>
      </c>
      <c r="B12" s="7">
        <v>0.17</v>
      </c>
    </row>
    <row r="13" spans="1:2" ht="15">
      <c r="A13" s="8" t="s">
        <v>175</v>
      </c>
      <c r="B13" s="5">
        <v>0.16</v>
      </c>
    </row>
    <row r="14" spans="1:2" ht="15">
      <c r="A14" s="8" t="s">
        <v>199</v>
      </c>
      <c r="B14" s="5">
        <v>0.15</v>
      </c>
    </row>
    <row r="15" spans="1:2" ht="15">
      <c r="A15" s="8" t="s">
        <v>179</v>
      </c>
      <c r="B15" s="5">
        <v>0.14</v>
      </c>
    </row>
    <row r="16" spans="1:2" ht="15">
      <c r="A16" s="8" t="s">
        <v>129</v>
      </c>
      <c r="B16" s="5">
        <v>0.12</v>
      </c>
    </row>
    <row r="17" spans="1:2" ht="15">
      <c r="A17" s="8" t="s">
        <v>17</v>
      </c>
      <c r="B17" s="5">
        <v>0.08</v>
      </c>
    </row>
    <row r="18" spans="1:2" ht="15">
      <c r="A18" s="8" t="s">
        <v>67</v>
      </c>
      <c r="B18" s="5">
        <v>0.07</v>
      </c>
    </row>
    <row r="19" spans="1:2" ht="15">
      <c r="A19" s="8" t="s">
        <v>82</v>
      </c>
      <c r="B19" s="5">
        <v>0.07</v>
      </c>
    </row>
    <row r="20" spans="1:2" ht="15">
      <c r="A20" s="8" t="s">
        <v>56</v>
      </c>
      <c r="B20" s="5">
        <v>0.07</v>
      </c>
    </row>
    <row r="21" spans="1:2" ht="15">
      <c r="A21" s="8" t="s">
        <v>242</v>
      </c>
      <c r="B21" s="5">
        <v>0.06</v>
      </c>
    </row>
    <row r="22" spans="1:2" ht="15">
      <c r="A22" s="8" t="s">
        <v>189</v>
      </c>
      <c r="B22" s="5">
        <v>0.06</v>
      </c>
    </row>
    <row r="23" spans="1:2" ht="15">
      <c r="A23" s="8" t="s">
        <v>121</v>
      </c>
      <c r="B23" s="5">
        <v>0.05</v>
      </c>
    </row>
    <row r="24" spans="1:2" ht="15">
      <c r="A24" s="8" t="s">
        <v>104</v>
      </c>
      <c r="B24" s="5">
        <v>0.05</v>
      </c>
    </row>
    <row r="25" spans="1:2" ht="15">
      <c r="A25" s="8" t="s">
        <v>160</v>
      </c>
      <c r="B25" s="5">
        <v>0.05</v>
      </c>
    </row>
    <row r="26" spans="1:2" ht="15">
      <c r="A26" s="8" t="s">
        <v>165</v>
      </c>
      <c r="B26" s="5">
        <v>0.04</v>
      </c>
    </row>
    <row r="27" spans="1:2" ht="15">
      <c r="A27" s="8" t="s">
        <v>122</v>
      </c>
      <c r="B27" s="5">
        <v>0.04</v>
      </c>
    </row>
    <row r="28" spans="1:2" ht="15">
      <c r="A28" s="8" t="s">
        <v>59</v>
      </c>
      <c r="B28" s="5">
        <v>0.03</v>
      </c>
    </row>
    <row r="29" spans="1:2" ht="15">
      <c r="A29" s="8" t="s">
        <v>95</v>
      </c>
      <c r="B29" s="5">
        <v>0.02</v>
      </c>
    </row>
    <row r="30" spans="1:2" ht="15">
      <c r="A30" s="8" t="s">
        <v>28</v>
      </c>
      <c r="B30" s="5">
        <v>0.01</v>
      </c>
    </row>
    <row r="31" spans="1:2" ht="15">
      <c r="A31" s="8" t="s">
        <v>7</v>
      </c>
      <c r="B31" s="5">
        <v>0.01</v>
      </c>
    </row>
    <row r="32" ht="15" customHeight="1">
      <c r="B32" s="13"/>
    </row>
    <row r="33" ht="15" customHeight="1">
      <c r="B33" s="13"/>
    </row>
    <row r="34" ht="15" customHeight="1">
      <c r="B34" s="13"/>
    </row>
    <row r="35" ht="15" customHeight="1">
      <c r="B35" s="13"/>
    </row>
    <row r="36" ht="15" customHeight="1">
      <c r="B36" s="13"/>
    </row>
    <row r="37" ht="15" customHeight="1">
      <c r="B37" s="13"/>
    </row>
    <row r="38" ht="15" customHeight="1">
      <c r="B38" s="13"/>
    </row>
    <row r="39" ht="15" customHeight="1">
      <c r="B39" s="13"/>
    </row>
    <row r="40" ht="15" customHeight="1">
      <c r="B40" s="13"/>
    </row>
    <row r="41" ht="15" customHeight="1">
      <c r="B41" s="13"/>
    </row>
    <row r="42" ht="15" customHeight="1">
      <c r="B42" s="13"/>
    </row>
    <row r="43" ht="15" customHeight="1">
      <c r="B43" s="13"/>
    </row>
    <row r="44" ht="15" customHeight="1">
      <c r="B44" s="13"/>
    </row>
    <row r="45" ht="15" customHeight="1">
      <c r="B45" s="13"/>
    </row>
    <row r="46" ht="15" customHeight="1">
      <c r="B46" s="13"/>
    </row>
    <row r="47" ht="15" customHeight="1">
      <c r="B47" s="13"/>
    </row>
    <row r="48" ht="15" customHeight="1">
      <c r="B48" s="13"/>
    </row>
    <row r="49" ht="15" customHeight="1">
      <c r="B49" s="13"/>
    </row>
    <row r="50" ht="15" customHeight="1">
      <c r="B50" s="13"/>
    </row>
    <row r="51" ht="15" customHeight="1">
      <c r="B51" s="13"/>
    </row>
    <row r="52" ht="15" customHeight="1">
      <c r="B52" s="13"/>
    </row>
    <row r="53" ht="15" customHeight="1">
      <c r="B53" s="13"/>
    </row>
    <row r="54" ht="15" customHeight="1">
      <c r="B54" s="13"/>
    </row>
    <row r="55" ht="15" customHeight="1">
      <c r="B55" s="13"/>
    </row>
    <row r="56" ht="15" customHeight="1">
      <c r="B56" s="13"/>
    </row>
    <row r="57" ht="15" customHeight="1">
      <c r="B57" s="13"/>
    </row>
    <row r="58" ht="15" customHeight="1">
      <c r="B58" s="13"/>
    </row>
    <row r="59" ht="15" customHeight="1">
      <c r="B59" s="13"/>
    </row>
    <row r="60" ht="15" customHeight="1">
      <c r="B60" s="13"/>
    </row>
    <row r="61" ht="15" customHeight="1">
      <c r="B61" s="13"/>
    </row>
    <row r="62" ht="15" customHeight="1">
      <c r="B62" s="13"/>
    </row>
    <row r="63" ht="15" customHeight="1">
      <c r="B63" s="13"/>
    </row>
    <row r="64" ht="15" customHeight="1">
      <c r="B64" s="13"/>
    </row>
    <row r="65" ht="15" customHeight="1">
      <c r="B65" s="13"/>
    </row>
    <row r="66" ht="15" customHeight="1">
      <c r="B66" s="13"/>
    </row>
    <row r="67" ht="15" customHeight="1">
      <c r="B67" s="13"/>
    </row>
    <row r="68" ht="15" customHeight="1">
      <c r="B68" s="13"/>
    </row>
    <row r="69" ht="15" customHeight="1">
      <c r="B69" s="13"/>
    </row>
    <row r="70" ht="15" customHeight="1">
      <c r="B70" s="13"/>
    </row>
    <row r="71" ht="15" customHeight="1">
      <c r="B71" s="13"/>
    </row>
    <row r="72" ht="15" customHeight="1">
      <c r="B72" s="13"/>
    </row>
    <row r="73" ht="15" customHeight="1">
      <c r="B73" s="13"/>
    </row>
  </sheetData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B14"/>
  <sheetViews>
    <sheetView workbookViewId="0" topLeftCell="A1">
      <selection activeCell="C22" sqref="C22"/>
    </sheetView>
  </sheetViews>
  <sheetFormatPr defaultColWidth="12.421875" defaultRowHeight="15" customHeight="1"/>
  <cols>
    <col min="1" max="1" width="54.7109375" style="0" customWidth="1"/>
    <col min="2" max="6" width="12.421875" style="0" customWidth="1"/>
  </cols>
  <sheetData>
    <row r="3" ht="15" customHeight="1">
      <c r="A3" s="10" t="s">
        <v>217</v>
      </c>
    </row>
    <row r="4" spans="1:2" ht="15">
      <c r="A4" s="8" t="s">
        <v>229</v>
      </c>
      <c r="B4" s="5">
        <v>0.11</v>
      </c>
    </row>
    <row r="5" spans="1:2" ht="15">
      <c r="A5" s="8" t="s">
        <v>165</v>
      </c>
      <c r="B5" s="5">
        <v>0.05</v>
      </c>
    </row>
    <row r="6" spans="1:2" ht="15">
      <c r="A6" s="8" t="s">
        <v>199</v>
      </c>
      <c r="B6" s="5">
        <v>0.05</v>
      </c>
    </row>
    <row r="7" spans="1:2" ht="15">
      <c r="A7" s="8" t="s">
        <v>63</v>
      </c>
      <c r="B7" s="5">
        <v>0.04</v>
      </c>
    </row>
    <row r="8" spans="1:2" ht="15">
      <c r="A8" s="8" t="s">
        <v>195</v>
      </c>
      <c r="B8" s="5">
        <v>0.03</v>
      </c>
    </row>
    <row r="9" spans="1:2" ht="15">
      <c r="A9" s="8" t="s">
        <v>5</v>
      </c>
      <c r="B9" s="5">
        <v>0.02</v>
      </c>
    </row>
    <row r="10" spans="1:2" ht="15">
      <c r="A10" s="8" t="s">
        <v>179</v>
      </c>
      <c r="B10" s="5">
        <v>0.02</v>
      </c>
    </row>
    <row r="11" spans="1:2" ht="15">
      <c r="A11" s="2" t="s">
        <v>45</v>
      </c>
      <c r="B11" s="14">
        <v>0.02</v>
      </c>
    </row>
    <row r="12" spans="1:2" ht="15">
      <c r="A12" s="8" t="s">
        <v>72</v>
      </c>
      <c r="B12" s="5">
        <v>0.01</v>
      </c>
    </row>
    <row r="13" spans="1:2" ht="15">
      <c r="A13" s="8" t="s">
        <v>201</v>
      </c>
      <c r="B13" s="5">
        <v>0.01</v>
      </c>
    </row>
    <row r="14" spans="1:2" ht="15">
      <c r="A14" s="8" t="s">
        <v>59</v>
      </c>
      <c r="B14" s="5">
        <v>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B137"/>
  <sheetViews>
    <sheetView workbookViewId="0" topLeftCell="A1">
      <selection activeCell="B4" sqref="B4:B137"/>
    </sheetView>
  </sheetViews>
  <sheetFormatPr defaultColWidth="12.421875" defaultRowHeight="15" customHeight="1"/>
  <cols>
    <col min="1" max="1" width="60.00390625" style="0" bestFit="1" customWidth="1"/>
    <col min="2" max="2" width="15.00390625" style="0" customWidth="1"/>
    <col min="3" max="6" width="12.421875" style="0" customWidth="1"/>
  </cols>
  <sheetData>
    <row r="3" ht="15.75">
      <c r="A3" s="1" t="s">
        <v>219</v>
      </c>
    </row>
    <row r="4" spans="1:2" ht="15">
      <c r="A4" s="8" t="s">
        <v>227</v>
      </c>
      <c r="B4" s="5">
        <v>0.65</v>
      </c>
    </row>
    <row r="5" spans="1:2" ht="15">
      <c r="A5" s="8" t="s">
        <v>214</v>
      </c>
      <c r="B5" s="5">
        <v>0.56</v>
      </c>
    </row>
    <row r="6" spans="1:2" ht="15">
      <c r="A6" s="8" t="s">
        <v>166</v>
      </c>
      <c r="B6" s="5">
        <v>0.54</v>
      </c>
    </row>
    <row r="7" spans="1:2" ht="15">
      <c r="A7" s="8" t="s">
        <v>211</v>
      </c>
      <c r="B7" s="5">
        <v>0.53</v>
      </c>
    </row>
    <row r="8" spans="1:2" ht="15">
      <c r="A8" s="8" t="s">
        <v>191</v>
      </c>
      <c r="B8" s="5">
        <v>0.45</v>
      </c>
    </row>
    <row r="9" spans="1:2" ht="15">
      <c r="A9" s="8" t="s">
        <v>11</v>
      </c>
      <c r="B9" s="5">
        <v>0.41</v>
      </c>
    </row>
    <row r="10" spans="1:2" ht="15">
      <c r="A10" s="8" t="s">
        <v>216</v>
      </c>
      <c r="B10" s="5">
        <v>0.4</v>
      </c>
    </row>
    <row r="11" spans="1:2" ht="15">
      <c r="A11" s="8" t="s">
        <v>234</v>
      </c>
      <c r="B11" s="5">
        <v>0.4</v>
      </c>
    </row>
    <row r="12" spans="1:2" ht="15">
      <c r="A12" s="8" t="s">
        <v>224</v>
      </c>
      <c r="B12" s="5">
        <v>0.37</v>
      </c>
    </row>
    <row r="13" spans="1:2" ht="15">
      <c r="A13" s="8" t="s">
        <v>161</v>
      </c>
      <c r="B13" s="5">
        <v>0.36</v>
      </c>
    </row>
    <row r="14" spans="1:2" ht="15">
      <c r="A14" s="8" t="s">
        <v>103</v>
      </c>
      <c r="B14" s="5">
        <v>0.35</v>
      </c>
    </row>
    <row r="15" spans="1:2" ht="15">
      <c r="A15" s="8" t="s">
        <v>98</v>
      </c>
      <c r="B15" s="5">
        <v>0.35</v>
      </c>
    </row>
    <row r="16" spans="1:2" ht="15">
      <c r="A16" s="8" t="s">
        <v>131</v>
      </c>
      <c r="B16" s="5">
        <v>0.34</v>
      </c>
    </row>
    <row r="17" spans="1:2" ht="15">
      <c r="A17" s="8" t="s">
        <v>232</v>
      </c>
      <c r="B17" s="5">
        <v>0.34</v>
      </c>
    </row>
    <row r="18" spans="1:2" ht="15">
      <c r="A18" s="8" t="s">
        <v>188</v>
      </c>
      <c r="B18" s="5">
        <v>0.34</v>
      </c>
    </row>
    <row r="19" spans="1:2" ht="15">
      <c r="A19" s="8" t="s">
        <v>152</v>
      </c>
      <c r="B19" s="5">
        <v>0.33</v>
      </c>
    </row>
    <row r="20" spans="1:2" ht="15">
      <c r="A20" s="8" t="s">
        <v>196</v>
      </c>
      <c r="B20" s="5">
        <v>0.32</v>
      </c>
    </row>
    <row r="21" spans="1:2" ht="15">
      <c r="A21" s="8" t="s">
        <v>249</v>
      </c>
      <c r="B21" s="5">
        <v>0.32</v>
      </c>
    </row>
    <row r="22" spans="1:2" ht="15">
      <c r="A22" s="8" t="s">
        <v>18</v>
      </c>
      <c r="B22" s="5">
        <v>0.32</v>
      </c>
    </row>
    <row r="23" spans="1:2" ht="15">
      <c r="A23" s="8" t="s">
        <v>144</v>
      </c>
      <c r="B23" s="5">
        <v>0.31</v>
      </c>
    </row>
    <row r="24" spans="1:2" ht="15">
      <c r="A24" s="8" t="s">
        <v>238</v>
      </c>
      <c r="B24" s="5">
        <v>0.3</v>
      </c>
    </row>
    <row r="25" spans="1:2" ht="15">
      <c r="A25" s="8" t="s">
        <v>136</v>
      </c>
      <c r="B25" s="5">
        <v>0.3</v>
      </c>
    </row>
    <row r="26" spans="1:2" ht="15">
      <c r="A26" s="8" t="s">
        <v>128</v>
      </c>
      <c r="B26" s="5">
        <v>0.3</v>
      </c>
    </row>
    <row r="27" spans="1:2" ht="15">
      <c r="A27" s="8" t="s">
        <v>25</v>
      </c>
      <c r="B27" s="5">
        <v>0.3</v>
      </c>
    </row>
    <row r="28" spans="1:2" ht="15">
      <c r="A28" s="8" t="s">
        <v>139</v>
      </c>
      <c r="B28" s="5">
        <v>0.3</v>
      </c>
    </row>
    <row r="29" spans="1:2" ht="15">
      <c r="A29" s="8" t="s">
        <v>118</v>
      </c>
      <c r="B29" s="5">
        <v>0.29</v>
      </c>
    </row>
    <row r="30" spans="1:2" ht="15">
      <c r="A30" s="8" t="s">
        <v>62</v>
      </c>
      <c r="B30" s="5">
        <v>0.29</v>
      </c>
    </row>
    <row r="31" spans="1:2" ht="15">
      <c r="A31" s="8" t="s">
        <v>137</v>
      </c>
      <c r="B31" s="5">
        <v>0.28</v>
      </c>
    </row>
    <row r="32" spans="1:2" ht="15">
      <c r="A32" s="8" t="s">
        <v>120</v>
      </c>
      <c r="B32" s="5">
        <v>0.28</v>
      </c>
    </row>
    <row r="33" spans="1:2" ht="15">
      <c r="A33" s="8" t="s">
        <v>90</v>
      </c>
      <c r="B33" s="5">
        <v>0.27</v>
      </c>
    </row>
    <row r="34" spans="1:2" ht="15">
      <c r="A34" s="8" t="s">
        <v>208</v>
      </c>
      <c r="B34" s="5">
        <v>0.27</v>
      </c>
    </row>
    <row r="35" spans="1:2" ht="15">
      <c r="A35" s="8" t="s">
        <v>38</v>
      </c>
      <c r="B35" s="5">
        <v>0.26</v>
      </c>
    </row>
    <row r="36" spans="1:2" ht="15">
      <c r="A36" s="8" t="s">
        <v>23</v>
      </c>
      <c r="B36" s="5">
        <v>0.26</v>
      </c>
    </row>
    <row r="37" spans="1:2" ht="15">
      <c r="A37" s="8" t="s">
        <v>76</v>
      </c>
      <c r="B37" s="5">
        <v>0.25</v>
      </c>
    </row>
    <row r="38" spans="1:2" ht="15">
      <c r="A38" s="8" t="s">
        <v>68</v>
      </c>
      <c r="B38" s="5">
        <v>0.25</v>
      </c>
    </row>
    <row r="39" spans="1:2" ht="15">
      <c r="A39" s="8" t="s">
        <v>27</v>
      </c>
      <c r="B39" s="5">
        <v>0.25</v>
      </c>
    </row>
    <row r="40" spans="1:2" ht="15">
      <c r="A40" s="8" t="s">
        <v>78</v>
      </c>
      <c r="B40" s="5">
        <v>0.25</v>
      </c>
    </row>
    <row r="41" spans="1:2" ht="15">
      <c r="A41" s="8" t="s">
        <v>248</v>
      </c>
      <c r="B41" s="5">
        <v>0.25</v>
      </c>
    </row>
    <row r="42" spans="1:2" ht="15">
      <c r="A42" s="8" t="s">
        <v>126</v>
      </c>
      <c r="B42" s="5">
        <v>0.24</v>
      </c>
    </row>
    <row r="43" spans="1:2" ht="15">
      <c r="A43" s="8" t="s">
        <v>92</v>
      </c>
      <c r="B43" s="5">
        <v>0.23</v>
      </c>
    </row>
    <row r="44" spans="1:2" ht="15">
      <c r="A44" s="8" t="s">
        <v>195</v>
      </c>
      <c r="B44" s="5">
        <v>0.23</v>
      </c>
    </row>
    <row r="45" spans="1:2" ht="15">
      <c r="A45" s="8" t="s">
        <v>180</v>
      </c>
      <c r="B45" s="5">
        <v>0.23</v>
      </c>
    </row>
    <row r="46" spans="1:2" ht="15">
      <c r="A46" s="8" t="s">
        <v>0</v>
      </c>
      <c r="B46" s="5">
        <v>0.22</v>
      </c>
    </row>
    <row r="47" spans="1:2" ht="15">
      <c r="A47" s="8" t="s">
        <v>54</v>
      </c>
      <c r="B47" s="5">
        <v>0.22</v>
      </c>
    </row>
    <row r="48" spans="1:2" ht="15">
      <c r="A48" s="8" t="s">
        <v>173</v>
      </c>
      <c r="B48" s="5">
        <v>0.22</v>
      </c>
    </row>
    <row r="49" spans="1:2" ht="15">
      <c r="A49" s="8" t="s">
        <v>127</v>
      </c>
      <c r="B49" s="5">
        <v>0.22</v>
      </c>
    </row>
    <row r="50" spans="1:2" ht="15">
      <c r="A50" s="8" t="s">
        <v>97</v>
      </c>
      <c r="B50" s="5">
        <v>0.21</v>
      </c>
    </row>
    <row r="51" spans="1:2" ht="15">
      <c r="A51" s="8" t="s">
        <v>178</v>
      </c>
      <c r="B51" s="5">
        <v>0.21</v>
      </c>
    </row>
    <row r="52" spans="1:2" ht="15">
      <c r="A52" s="8" t="s">
        <v>149</v>
      </c>
      <c r="B52" s="5">
        <v>0.2</v>
      </c>
    </row>
    <row r="53" spans="1:2" ht="15">
      <c r="A53" s="8" t="s">
        <v>100</v>
      </c>
      <c r="B53" s="5">
        <v>0.2</v>
      </c>
    </row>
    <row r="54" spans="1:2" ht="15">
      <c r="A54" s="8" t="s">
        <v>77</v>
      </c>
      <c r="B54" s="5">
        <v>0.2</v>
      </c>
    </row>
    <row r="55" spans="1:2" ht="15">
      <c r="A55" s="8" t="s">
        <v>164</v>
      </c>
      <c r="B55" s="5">
        <v>0.2</v>
      </c>
    </row>
    <row r="56" spans="1:2" ht="15">
      <c r="A56" s="8" t="s">
        <v>86</v>
      </c>
      <c r="B56" s="5">
        <v>0.2</v>
      </c>
    </row>
    <row r="57" spans="1:2" ht="15">
      <c r="A57" s="8" t="s">
        <v>108</v>
      </c>
      <c r="B57" s="5">
        <v>0.2</v>
      </c>
    </row>
    <row r="58" spans="1:2" ht="15">
      <c r="A58" s="8" t="s">
        <v>183</v>
      </c>
      <c r="B58" s="5">
        <v>0.2</v>
      </c>
    </row>
    <row r="59" spans="1:2" ht="15">
      <c r="A59" s="8" t="s">
        <v>132</v>
      </c>
      <c r="B59" s="5">
        <v>0.19</v>
      </c>
    </row>
    <row r="60" spans="1:2" ht="15">
      <c r="A60" s="8" t="s">
        <v>10</v>
      </c>
      <c r="B60" s="5">
        <v>0.18</v>
      </c>
    </row>
    <row r="61" spans="1:2" ht="15">
      <c r="A61" s="8" t="s">
        <v>182</v>
      </c>
      <c r="B61" s="5">
        <v>0.18</v>
      </c>
    </row>
    <row r="62" spans="1:2" ht="15">
      <c r="A62" s="8" t="s">
        <v>172</v>
      </c>
      <c r="B62" s="5">
        <v>0.18</v>
      </c>
    </row>
    <row r="63" spans="1:2" ht="15">
      <c r="A63" s="8" t="s">
        <v>114</v>
      </c>
      <c r="B63" s="5">
        <v>0.18</v>
      </c>
    </row>
    <row r="64" spans="1:2" ht="15">
      <c r="A64" s="8" t="s">
        <v>207</v>
      </c>
      <c r="B64" s="5">
        <v>0.17</v>
      </c>
    </row>
    <row r="65" spans="1:2" ht="15">
      <c r="A65" s="8" t="s">
        <v>91</v>
      </c>
      <c r="B65" s="5">
        <v>0.17</v>
      </c>
    </row>
    <row r="66" spans="1:2" ht="15">
      <c r="A66" s="8" t="s">
        <v>35</v>
      </c>
      <c r="B66" s="5">
        <v>0.17</v>
      </c>
    </row>
    <row r="67" spans="1:2" ht="15">
      <c r="A67" s="8" t="s">
        <v>81</v>
      </c>
      <c r="B67" s="5">
        <v>0.16</v>
      </c>
    </row>
    <row r="68" spans="1:2" ht="15">
      <c r="A68" s="8" t="s">
        <v>174</v>
      </c>
      <c r="B68" s="5">
        <v>0.16</v>
      </c>
    </row>
    <row r="69" spans="1:2" ht="15">
      <c r="A69" s="8" t="s">
        <v>2</v>
      </c>
      <c r="B69" s="5">
        <v>0.16</v>
      </c>
    </row>
    <row r="70" spans="1:2" ht="15">
      <c r="A70" s="8" t="s">
        <v>203</v>
      </c>
      <c r="B70" s="5">
        <v>0.16</v>
      </c>
    </row>
    <row r="71" spans="1:2" ht="15">
      <c r="A71" s="8" t="s">
        <v>74</v>
      </c>
      <c r="B71" s="5">
        <v>0.16</v>
      </c>
    </row>
    <row r="72" spans="1:2" ht="15">
      <c r="A72" s="8" t="s">
        <v>197</v>
      </c>
      <c r="B72" s="5">
        <v>0.16</v>
      </c>
    </row>
    <row r="73" spans="1:2" ht="15">
      <c r="A73" s="8" t="s">
        <v>218</v>
      </c>
      <c r="B73" s="5">
        <v>0.16</v>
      </c>
    </row>
    <row r="74" spans="1:2" ht="15">
      <c r="A74" s="8" t="s">
        <v>247</v>
      </c>
      <c r="B74" s="5">
        <v>0.15</v>
      </c>
    </row>
    <row r="75" spans="1:2" ht="15">
      <c r="A75" s="8" t="s">
        <v>171</v>
      </c>
      <c r="B75" s="5">
        <v>0.14</v>
      </c>
    </row>
    <row r="76" spans="1:2" ht="15">
      <c r="A76" s="8" t="s">
        <v>109</v>
      </c>
      <c r="B76" s="5">
        <v>0.13</v>
      </c>
    </row>
    <row r="77" spans="1:2" ht="15">
      <c r="A77" s="8" t="s">
        <v>87</v>
      </c>
      <c r="B77" s="5">
        <v>0.13</v>
      </c>
    </row>
    <row r="78" spans="1:2" ht="15">
      <c r="A78" s="8" t="s">
        <v>250</v>
      </c>
      <c r="B78" s="5">
        <v>0.13</v>
      </c>
    </row>
    <row r="79" spans="1:2" ht="15">
      <c r="A79" s="8" t="s">
        <v>125</v>
      </c>
      <c r="B79" s="5">
        <v>0.13</v>
      </c>
    </row>
    <row r="80" spans="1:2" ht="15">
      <c r="A80" s="8" t="s">
        <v>70</v>
      </c>
      <c r="B80" s="5">
        <v>0.13</v>
      </c>
    </row>
    <row r="81" spans="1:2" ht="15">
      <c r="A81" s="8" t="s">
        <v>148</v>
      </c>
      <c r="B81" s="5">
        <v>0.13</v>
      </c>
    </row>
    <row r="82" spans="1:2" ht="15">
      <c r="A82" s="8" t="s">
        <v>165</v>
      </c>
      <c r="B82" s="5">
        <v>0.12</v>
      </c>
    </row>
    <row r="83" spans="1:2" ht="15">
      <c r="A83" s="8" t="s">
        <v>204</v>
      </c>
      <c r="B83" s="5">
        <v>0.12</v>
      </c>
    </row>
    <row r="84" spans="1:2" ht="15">
      <c r="A84" s="8" t="s">
        <v>29</v>
      </c>
      <c r="B84" s="5">
        <v>0.12</v>
      </c>
    </row>
    <row r="85" spans="1:2" ht="15">
      <c r="A85" s="8" t="s">
        <v>101</v>
      </c>
      <c r="B85" s="5">
        <v>0.12</v>
      </c>
    </row>
    <row r="86" spans="1:2" ht="15">
      <c r="A86" s="8" t="s">
        <v>226</v>
      </c>
      <c r="B86" s="5">
        <v>0.11</v>
      </c>
    </row>
    <row r="87" spans="1:2" ht="15">
      <c r="A87" s="8" t="s">
        <v>96</v>
      </c>
      <c r="B87" s="5">
        <v>0.11</v>
      </c>
    </row>
    <row r="88" spans="1:2" ht="15">
      <c r="A88" s="8" t="s">
        <v>26</v>
      </c>
      <c r="B88" s="5">
        <v>0.11</v>
      </c>
    </row>
    <row r="89" spans="1:2" ht="15">
      <c r="A89" s="8" t="s">
        <v>63</v>
      </c>
      <c r="B89" s="5">
        <v>0.1</v>
      </c>
    </row>
    <row r="90" spans="1:2" ht="15">
      <c r="A90" s="8" t="s">
        <v>184</v>
      </c>
      <c r="B90" s="5">
        <v>0.1</v>
      </c>
    </row>
    <row r="91" spans="1:2" ht="15">
      <c r="A91" s="8" t="s">
        <v>83</v>
      </c>
      <c r="B91" s="5">
        <v>0.1</v>
      </c>
    </row>
    <row r="92" spans="1:2" ht="15">
      <c r="A92" s="8" t="s">
        <v>111</v>
      </c>
      <c r="B92" s="5">
        <v>0.1</v>
      </c>
    </row>
    <row r="93" spans="1:2" ht="15">
      <c r="A93" s="8" t="s">
        <v>107</v>
      </c>
      <c r="B93" s="5">
        <v>0.1</v>
      </c>
    </row>
    <row r="94" spans="1:2" ht="15">
      <c r="A94" s="8" t="s">
        <v>162</v>
      </c>
      <c r="B94" s="5">
        <v>0.1</v>
      </c>
    </row>
    <row r="95" spans="1:2" ht="15">
      <c r="A95" s="8" t="s">
        <v>151</v>
      </c>
      <c r="B95" s="5">
        <v>0.1</v>
      </c>
    </row>
    <row r="96" spans="1:2" ht="15">
      <c r="A96" s="8" t="s">
        <v>159</v>
      </c>
      <c r="B96" s="5">
        <v>0.09</v>
      </c>
    </row>
    <row r="97" spans="1:2" ht="15">
      <c r="A97" s="8" t="s">
        <v>20</v>
      </c>
      <c r="B97" s="5">
        <v>0.09</v>
      </c>
    </row>
    <row r="98" spans="1:2" ht="15">
      <c r="A98" s="8" t="s">
        <v>55</v>
      </c>
      <c r="B98" s="5">
        <v>0.09</v>
      </c>
    </row>
    <row r="99" spans="1:2" ht="15">
      <c r="A99" s="8" t="s">
        <v>24</v>
      </c>
      <c r="B99" s="5">
        <v>0.09</v>
      </c>
    </row>
    <row r="100" spans="1:2" ht="15">
      <c r="A100" s="8" t="s">
        <v>47</v>
      </c>
      <c r="B100" s="5">
        <v>0.08</v>
      </c>
    </row>
    <row r="101" spans="1:2" ht="15">
      <c r="A101" s="8" t="s">
        <v>22</v>
      </c>
      <c r="B101" s="5">
        <v>0.08</v>
      </c>
    </row>
    <row r="102" spans="1:2" ht="15">
      <c r="A102" s="8" t="s">
        <v>237</v>
      </c>
      <c r="B102" s="5">
        <v>0.08</v>
      </c>
    </row>
    <row r="103" spans="1:2" ht="15">
      <c r="A103" s="8" t="s">
        <v>79</v>
      </c>
      <c r="B103" s="5">
        <v>0.07</v>
      </c>
    </row>
    <row r="104" spans="1:2" ht="15">
      <c r="A104" s="8" t="s">
        <v>140</v>
      </c>
      <c r="B104" s="5">
        <v>0.07</v>
      </c>
    </row>
    <row r="105" spans="1:2" ht="15">
      <c r="A105" s="8" t="s">
        <v>85</v>
      </c>
      <c r="B105" s="5">
        <v>0.06</v>
      </c>
    </row>
    <row r="106" spans="1:2" ht="15">
      <c r="A106" s="8" t="s">
        <v>212</v>
      </c>
      <c r="B106" s="5">
        <v>0.06</v>
      </c>
    </row>
    <row r="107" spans="1:2" ht="15">
      <c r="A107" s="8" t="s">
        <v>147</v>
      </c>
      <c r="B107" s="5">
        <v>0.06</v>
      </c>
    </row>
    <row r="108" spans="1:2" ht="15">
      <c r="A108" s="8" t="s">
        <v>228</v>
      </c>
      <c r="B108" s="5">
        <v>0.05</v>
      </c>
    </row>
    <row r="109" spans="1:2" ht="15">
      <c r="A109" s="8" t="s">
        <v>33</v>
      </c>
      <c r="B109" s="5">
        <v>0.05</v>
      </c>
    </row>
    <row r="110" spans="1:2" ht="15">
      <c r="A110" s="8" t="s">
        <v>192</v>
      </c>
      <c r="B110" s="5">
        <v>0.04</v>
      </c>
    </row>
    <row r="111" spans="1:2" ht="15">
      <c r="A111" s="8" t="s">
        <v>241</v>
      </c>
      <c r="B111" s="5">
        <v>0.04</v>
      </c>
    </row>
    <row r="112" spans="1:2" ht="15">
      <c r="A112" s="8" t="s">
        <v>154</v>
      </c>
      <c r="B112" s="5">
        <v>0.04</v>
      </c>
    </row>
    <row r="113" spans="1:2" ht="15">
      <c r="A113" s="8" t="s">
        <v>53</v>
      </c>
      <c r="B113" s="5">
        <v>0.04</v>
      </c>
    </row>
    <row r="114" spans="1:2" ht="15">
      <c r="A114" s="8" t="s">
        <v>43</v>
      </c>
      <c r="B114" s="5">
        <v>0.03</v>
      </c>
    </row>
    <row r="115" spans="1:2" ht="15">
      <c r="A115" s="8" t="s">
        <v>102</v>
      </c>
      <c r="B115" s="5">
        <v>0.03</v>
      </c>
    </row>
    <row r="116" spans="1:2" ht="15">
      <c r="A116" s="8" t="s">
        <v>88</v>
      </c>
      <c r="B116" s="5">
        <v>0.03</v>
      </c>
    </row>
    <row r="117" spans="1:2" ht="15">
      <c r="A117" s="8" t="s">
        <v>150</v>
      </c>
      <c r="B117" s="5">
        <v>0.03</v>
      </c>
    </row>
    <row r="118" spans="1:2" ht="15">
      <c r="A118" s="8" t="s">
        <v>123</v>
      </c>
      <c r="B118" s="5">
        <v>0.02</v>
      </c>
    </row>
    <row r="119" spans="1:2" ht="15">
      <c r="A119" s="8" t="s">
        <v>201</v>
      </c>
      <c r="B119" s="5">
        <v>0.01</v>
      </c>
    </row>
    <row r="120" spans="1:2" ht="15">
      <c r="A120" s="8" t="s">
        <v>210</v>
      </c>
      <c r="B120" s="5">
        <v>0.01</v>
      </c>
    </row>
    <row r="121" spans="1:2" ht="15">
      <c r="A121" s="8" t="s">
        <v>6</v>
      </c>
      <c r="B121" s="5">
        <v>0</v>
      </c>
    </row>
    <row r="122" spans="1:2" ht="15">
      <c r="A122" s="8" t="s">
        <v>80</v>
      </c>
      <c r="B122" s="5">
        <v>0</v>
      </c>
    </row>
    <row r="123" spans="1:2" ht="15">
      <c r="A123" s="8" t="s">
        <v>93</v>
      </c>
      <c r="B123" s="5">
        <v>0</v>
      </c>
    </row>
    <row r="124" spans="1:2" ht="15">
      <c r="A124" s="8" t="s">
        <v>185</v>
      </c>
      <c r="B124" s="5">
        <v>0</v>
      </c>
    </row>
    <row r="125" ht="15" customHeight="1">
      <c r="B125" s="13"/>
    </row>
    <row r="126" ht="15" customHeight="1">
      <c r="B126" s="13"/>
    </row>
    <row r="127" ht="15" customHeight="1">
      <c r="B127" s="13"/>
    </row>
    <row r="128" ht="15" customHeight="1">
      <c r="B128" s="13"/>
    </row>
    <row r="129" ht="15" customHeight="1">
      <c r="B129" s="13"/>
    </row>
    <row r="130" ht="15" customHeight="1">
      <c r="B130" s="13"/>
    </row>
    <row r="131" ht="15" customHeight="1">
      <c r="B131" s="13"/>
    </row>
    <row r="132" ht="15" customHeight="1">
      <c r="B132" s="13"/>
    </row>
    <row r="133" ht="15" customHeight="1">
      <c r="B133" s="13"/>
    </row>
    <row r="134" ht="15" customHeight="1">
      <c r="B134" s="13"/>
    </row>
    <row r="135" ht="15" customHeight="1">
      <c r="B135" s="13"/>
    </row>
    <row r="136" ht="15" customHeight="1">
      <c r="B136" s="13"/>
    </row>
    <row r="137" ht="15" customHeight="1">
      <c r="B137" s="13"/>
    </row>
  </sheetData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50"/>
  <sheetViews>
    <sheetView workbookViewId="0" topLeftCell="A1">
      <selection activeCell="B2" sqref="B2:C250"/>
    </sheetView>
  </sheetViews>
  <sheetFormatPr defaultColWidth="12.421875" defaultRowHeight="15" customHeight="1"/>
  <cols>
    <col min="1" max="1" width="60.00390625" style="0" bestFit="1" customWidth="1"/>
    <col min="2" max="6" width="12.421875" style="0" customWidth="1"/>
  </cols>
  <sheetData>
    <row r="1" ht="15.75">
      <c r="A1" s="1" t="s">
        <v>213</v>
      </c>
    </row>
    <row r="2" spans="1:3" ht="15">
      <c r="A2" s="11" t="s">
        <v>103</v>
      </c>
      <c r="B2" s="5">
        <v>0.56</v>
      </c>
      <c r="C2" s="13"/>
    </row>
    <row r="3" spans="1:3" ht="15">
      <c r="A3" s="8" t="s">
        <v>139</v>
      </c>
      <c r="B3" s="5">
        <v>0.55</v>
      </c>
      <c r="C3" s="13"/>
    </row>
    <row r="4" spans="1:3" ht="15">
      <c r="A4" s="8" t="s">
        <v>216</v>
      </c>
      <c r="B4" s="5">
        <v>0.54</v>
      </c>
      <c r="C4" s="13"/>
    </row>
    <row r="5" spans="1:3" ht="15">
      <c r="A5" s="8" t="s">
        <v>27</v>
      </c>
      <c r="B5" s="5">
        <v>0.47</v>
      </c>
      <c r="C5" s="13"/>
    </row>
    <row r="6" spans="1:3" ht="15">
      <c r="A6" s="8" t="s">
        <v>166</v>
      </c>
      <c r="B6" s="5">
        <v>0.46</v>
      </c>
      <c r="C6" s="13"/>
    </row>
    <row r="7" spans="1:3" ht="15">
      <c r="A7" s="8" t="s">
        <v>34</v>
      </c>
      <c r="B7" s="5">
        <v>0.44</v>
      </c>
      <c r="C7" s="13"/>
    </row>
    <row r="8" spans="1:3" ht="15">
      <c r="A8" s="8" t="s">
        <v>11</v>
      </c>
      <c r="B8" s="5">
        <v>0.43</v>
      </c>
      <c r="C8" s="13"/>
    </row>
    <row r="9" spans="1:3" ht="15">
      <c r="A9" s="8" t="s">
        <v>83</v>
      </c>
      <c r="B9" s="5">
        <v>0.43</v>
      </c>
      <c r="C9" s="13"/>
    </row>
    <row r="10" spans="1:3" ht="15">
      <c r="A10" s="8" t="s">
        <v>249</v>
      </c>
      <c r="B10" s="5">
        <v>0.42</v>
      </c>
      <c r="C10" s="13"/>
    </row>
    <row r="11" spans="1:3" ht="15">
      <c r="A11" s="8" t="s">
        <v>232</v>
      </c>
      <c r="B11" s="5">
        <v>0.37</v>
      </c>
      <c r="C11" s="13"/>
    </row>
    <row r="12" spans="1:3" ht="15">
      <c r="A12" s="8" t="s">
        <v>211</v>
      </c>
      <c r="B12" s="5">
        <v>0.34</v>
      </c>
      <c r="C12" s="13"/>
    </row>
    <row r="13" spans="1:3" ht="15">
      <c r="A13" s="8" t="s">
        <v>38</v>
      </c>
      <c r="B13" s="5">
        <v>0.34</v>
      </c>
      <c r="C13" s="13"/>
    </row>
    <row r="14" spans="1:3" ht="15">
      <c r="A14" s="8" t="s">
        <v>144</v>
      </c>
      <c r="B14" s="5">
        <v>0.33</v>
      </c>
      <c r="C14" s="13"/>
    </row>
    <row r="15" spans="1:3" ht="15">
      <c r="A15" s="8" t="s">
        <v>191</v>
      </c>
      <c r="B15" s="5">
        <v>0.33</v>
      </c>
      <c r="C15" s="13"/>
    </row>
    <row r="16" spans="1:3" ht="15">
      <c r="A16" s="8" t="s">
        <v>23</v>
      </c>
      <c r="B16" s="5">
        <v>0.32</v>
      </c>
      <c r="C16" s="13"/>
    </row>
    <row r="17" spans="1:3" ht="15">
      <c r="A17" s="8" t="s">
        <v>234</v>
      </c>
      <c r="B17" s="5">
        <v>0.32</v>
      </c>
      <c r="C17" s="13"/>
    </row>
    <row r="18" spans="1:3" ht="15">
      <c r="A18" s="8" t="s">
        <v>248</v>
      </c>
      <c r="B18" s="5">
        <v>0.32</v>
      </c>
      <c r="C18" s="13"/>
    </row>
    <row r="19" spans="1:3" ht="15">
      <c r="A19" s="8" t="s">
        <v>106</v>
      </c>
      <c r="B19" s="5">
        <v>0.32</v>
      </c>
      <c r="C19" s="13"/>
    </row>
    <row r="20" spans="1:3" ht="15">
      <c r="A20" s="8" t="s">
        <v>76</v>
      </c>
      <c r="B20" s="5">
        <v>0.3</v>
      </c>
      <c r="C20" s="13"/>
    </row>
    <row r="21" spans="1:3" ht="15">
      <c r="A21" s="8" t="s">
        <v>68</v>
      </c>
      <c r="B21" s="5">
        <v>0.3</v>
      </c>
      <c r="C21" s="13"/>
    </row>
    <row r="22" spans="1:3" ht="15">
      <c r="A22" s="8" t="s">
        <v>161</v>
      </c>
      <c r="B22" s="5">
        <v>0.29</v>
      </c>
      <c r="C22" s="13"/>
    </row>
    <row r="23" spans="1:3" ht="15">
      <c r="A23" s="8" t="s">
        <v>133</v>
      </c>
      <c r="B23" s="5">
        <v>0.29</v>
      </c>
      <c r="C23" s="13"/>
    </row>
    <row r="24" spans="1:3" ht="15">
      <c r="A24" s="9" t="s">
        <v>246</v>
      </c>
      <c r="B24" s="5">
        <v>0.29</v>
      </c>
      <c r="C24" s="13"/>
    </row>
    <row r="25" spans="1:3" ht="15">
      <c r="A25" s="8" t="s">
        <v>86</v>
      </c>
      <c r="B25" s="5">
        <v>0.28</v>
      </c>
      <c r="C25" s="13"/>
    </row>
    <row r="26" spans="1:3" ht="15">
      <c r="A26" s="8" t="s">
        <v>127</v>
      </c>
      <c r="B26" s="5">
        <v>0.27</v>
      </c>
      <c r="C26" s="13"/>
    </row>
    <row r="27" spans="1:3" ht="15">
      <c r="A27" s="11" t="s">
        <v>243</v>
      </c>
      <c r="B27" s="5">
        <v>0.27</v>
      </c>
      <c r="C27" s="13"/>
    </row>
    <row r="28" spans="1:3" ht="15">
      <c r="A28" s="11" t="s">
        <v>25</v>
      </c>
      <c r="B28" s="5">
        <v>0.26</v>
      </c>
      <c r="C28" s="13"/>
    </row>
    <row r="29" spans="1:3" ht="15">
      <c r="A29" s="11" t="s">
        <v>54</v>
      </c>
      <c r="B29" s="5">
        <v>0.25</v>
      </c>
      <c r="C29" s="13"/>
    </row>
    <row r="30" spans="1:3" ht="15">
      <c r="A30" s="11" t="s">
        <v>90</v>
      </c>
      <c r="B30" s="5">
        <v>0.24</v>
      </c>
      <c r="C30" s="13"/>
    </row>
    <row r="31" spans="1:3" ht="15">
      <c r="A31" s="11" t="s">
        <v>92</v>
      </c>
      <c r="B31" s="5">
        <v>0.24</v>
      </c>
      <c r="C31" s="13"/>
    </row>
    <row r="32" spans="1:3" ht="15">
      <c r="A32" s="8" t="s">
        <v>195</v>
      </c>
      <c r="B32" s="5">
        <v>0.24</v>
      </c>
      <c r="C32" s="13"/>
    </row>
    <row r="33" spans="1:3" ht="15">
      <c r="A33" s="8" t="s">
        <v>97</v>
      </c>
      <c r="B33" s="5">
        <v>0.24</v>
      </c>
      <c r="C33" s="13"/>
    </row>
    <row r="34" spans="1:3" ht="15">
      <c r="A34" s="8" t="s">
        <v>120</v>
      </c>
      <c r="B34" s="5">
        <v>0.23</v>
      </c>
      <c r="C34" s="13"/>
    </row>
    <row r="35" spans="1:3" ht="15">
      <c r="A35" s="8" t="s">
        <v>152</v>
      </c>
      <c r="B35" s="5">
        <v>0.23</v>
      </c>
      <c r="C35" s="13"/>
    </row>
    <row r="36" spans="1:3" ht="15">
      <c r="A36" s="8" t="s">
        <v>77</v>
      </c>
      <c r="B36" s="5">
        <v>0.23</v>
      </c>
      <c r="C36" s="13"/>
    </row>
    <row r="37" spans="1:3" ht="15">
      <c r="A37" s="8" t="s">
        <v>128</v>
      </c>
      <c r="B37" s="5">
        <v>0.23</v>
      </c>
      <c r="C37" s="13"/>
    </row>
    <row r="38" spans="1:3" ht="15">
      <c r="A38" s="8" t="s">
        <v>224</v>
      </c>
      <c r="B38" s="5">
        <v>0.23</v>
      </c>
      <c r="C38" s="13"/>
    </row>
    <row r="39" spans="1:3" ht="15">
      <c r="A39" s="8" t="s">
        <v>208</v>
      </c>
      <c r="B39" s="5">
        <v>0.22</v>
      </c>
      <c r="C39" s="13"/>
    </row>
    <row r="40" spans="1:3" ht="15">
      <c r="A40" s="8" t="s">
        <v>203</v>
      </c>
      <c r="B40" s="5">
        <v>0.22</v>
      </c>
      <c r="C40" s="13"/>
    </row>
    <row r="41" spans="1:3" ht="15">
      <c r="A41" s="8" t="s">
        <v>10</v>
      </c>
      <c r="B41" s="5">
        <v>0.21</v>
      </c>
      <c r="C41" s="13"/>
    </row>
    <row r="42" spans="1:3" ht="15">
      <c r="A42" s="11" t="s">
        <v>182</v>
      </c>
      <c r="B42" s="5">
        <v>0.21</v>
      </c>
      <c r="C42" s="13"/>
    </row>
    <row r="43" spans="1:3" ht="15">
      <c r="A43" s="8" t="s">
        <v>178</v>
      </c>
      <c r="B43" s="5">
        <v>0.21</v>
      </c>
      <c r="C43" s="13"/>
    </row>
    <row r="44" spans="1:3" ht="15">
      <c r="A44" s="8" t="s">
        <v>123</v>
      </c>
      <c r="B44" s="5">
        <v>0.2</v>
      </c>
      <c r="C44" s="13"/>
    </row>
    <row r="45" spans="1:3" ht="15">
      <c r="A45" s="8" t="s">
        <v>126</v>
      </c>
      <c r="B45" s="5">
        <v>0.2</v>
      </c>
      <c r="C45" s="13"/>
    </row>
    <row r="46" spans="1:3" ht="15">
      <c r="A46" s="8" t="s">
        <v>31</v>
      </c>
      <c r="B46" s="5">
        <v>0.2</v>
      </c>
      <c r="C46" s="13"/>
    </row>
    <row r="47" spans="1:3" ht="15">
      <c r="A47" s="8" t="s">
        <v>0</v>
      </c>
      <c r="B47" s="5">
        <v>0.19</v>
      </c>
      <c r="C47" s="13"/>
    </row>
    <row r="48" spans="1:3" ht="15">
      <c r="A48" s="11" t="s">
        <v>108</v>
      </c>
      <c r="B48" s="5">
        <v>0.19</v>
      </c>
      <c r="C48" s="13"/>
    </row>
    <row r="49" spans="1:3" ht="15">
      <c r="A49" s="8" t="s">
        <v>26</v>
      </c>
      <c r="B49" s="5">
        <v>0.19</v>
      </c>
      <c r="C49" s="13"/>
    </row>
    <row r="50" spans="1:3" ht="15">
      <c r="A50" s="8" t="s">
        <v>62</v>
      </c>
      <c r="B50" s="5">
        <v>0.19</v>
      </c>
      <c r="C50" s="13"/>
    </row>
    <row r="51" spans="1:3" ht="15">
      <c r="A51" s="8" t="s">
        <v>87</v>
      </c>
      <c r="B51" s="5">
        <v>0.18</v>
      </c>
      <c r="C51" s="13"/>
    </row>
    <row r="52" spans="1:3" ht="15">
      <c r="A52" s="8" t="s">
        <v>212</v>
      </c>
      <c r="B52" s="5">
        <v>0.18</v>
      </c>
      <c r="C52" s="13"/>
    </row>
    <row r="53" spans="1:3" ht="15">
      <c r="A53" s="11" t="s">
        <v>247</v>
      </c>
      <c r="B53" s="5">
        <v>0.18</v>
      </c>
      <c r="C53" s="13"/>
    </row>
    <row r="54" spans="1:3" ht="15">
      <c r="A54" s="8" t="s">
        <v>218</v>
      </c>
      <c r="B54" s="5">
        <v>0.18</v>
      </c>
      <c r="C54" s="13"/>
    </row>
    <row r="55" spans="1:3" ht="15">
      <c r="A55" s="11" t="s">
        <v>159</v>
      </c>
      <c r="B55" s="5">
        <v>0.17</v>
      </c>
      <c r="C55" s="13"/>
    </row>
    <row r="56" spans="1:3" ht="15">
      <c r="A56" s="8" t="s">
        <v>173</v>
      </c>
      <c r="B56" s="5">
        <v>0.17</v>
      </c>
      <c r="C56" s="13"/>
    </row>
    <row r="57" spans="1:3" ht="15">
      <c r="A57" s="8" t="s">
        <v>164</v>
      </c>
      <c r="B57" s="5">
        <v>0.17</v>
      </c>
      <c r="C57" s="13"/>
    </row>
    <row r="58" spans="1:3" ht="15">
      <c r="A58" s="11" t="s">
        <v>151</v>
      </c>
      <c r="B58" s="5">
        <v>0.17</v>
      </c>
      <c r="C58" s="13"/>
    </row>
    <row r="59" spans="1:3" ht="15">
      <c r="A59" s="8" t="s">
        <v>183</v>
      </c>
      <c r="B59" s="5">
        <v>0.16</v>
      </c>
      <c r="C59" s="13"/>
    </row>
    <row r="60" spans="1:3" ht="15">
      <c r="A60" s="8" t="s">
        <v>132</v>
      </c>
      <c r="B60" s="5">
        <v>0.15</v>
      </c>
      <c r="C60" s="13"/>
    </row>
    <row r="61" spans="1:3" ht="15">
      <c r="A61" s="11" t="s">
        <v>69</v>
      </c>
      <c r="B61" s="5">
        <v>0.15</v>
      </c>
      <c r="C61" s="13"/>
    </row>
    <row r="62" spans="1:3" ht="15">
      <c r="A62" s="11" t="s">
        <v>149</v>
      </c>
      <c r="B62" s="5">
        <v>0.14</v>
      </c>
      <c r="C62" s="13"/>
    </row>
    <row r="63" spans="1:3" ht="15">
      <c r="A63" s="8" t="s">
        <v>171</v>
      </c>
      <c r="B63" s="5">
        <v>0.14</v>
      </c>
      <c r="C63" s="13"/>
    </row>
    <row r="64" spans="1:3" ht="15">
      <c r="A64" s="8" t="s">
        <v>96</v>
      </c>
      <c r="B64" s="5">
        <v>0.14</v>
      </c>
      <c r="C64" s="13"/>
    </row>
    <row r="65" spans="1:3" ht="15">
      <c r="A65" s="8" t="s">
        <v>154</v>
      </c>
      <c r="B65" s="5">
        <v>0.13</v>
      </c>
      <c r="C65" s="13"/>
    </row>
    <row r="66" spans="1:3" ht="15">
      <c r="A66" s="8" t="s">
        <v>172</v>
      </c>
      <c r="B66" s="5">
        <v>0.13</v>
      </c>
      <c r="C66" s="13"/>
    </row>
    <row r="67" spans="1:3" ht="15">
      <c r="A67" s="11" t="s">
        <v>81</v>
      </c>
      <c r="B67" s="5">
        <v>0.12</v>
      </c>
      <c r="C67" s="13"/>
    </row>
    <row r="68" spans="1:3" ht="15">
      <c r="A68" s="11" t="s">
        <v>91</v>
      </c>
      <c r="B68" s="5">
        <v>0.12</v>
      </c>
      <c r="C68" s="13"/>
    </row>
    <row r="69" spans="1:3" ht="15">
      <c r="A69" s="11" t="s">
        <v>194</v>
      </c>
      <c r="B69" s="5">
        <v>0.12</v>
      </c>
      <c r="C69" s="13"/>
    </row>
    <row r="70" spans="1:3" ht="15">
      <c r="A70" s="8" t="s">
        <v>22</v>
      </c>
      <c r="B70" s="5">
        <v>0.12</v>
      </c>
      <c r="C70" s="13"/>
    </row>
    <row r="71" spans="1:3" ht="15">
      <c r="A71" s="8" t="s">
        <v>237</v>
      </c>
      <c r="B71" s="5">
        <v>0.12</v>
      </c>
      <c r="C71" s="13"/>
    </row>
    <row r="72" spans="1:3" ht="15">
      <c r="A72" s="8" t="s">
        <v>101</v>
      </c>
      <c r="B72" s="5">
        <v>0.12</v>
      </c>
      <c r="C72" s="13"/>
    </row>
    <row r="73" spans="1:3" ht="15">
      <c r="A73" s="8" t="s">
        <v>192</v>
      </c>
      <c r="B73" s="5">
        <v>0.11</v>
      </c>
      <c r="C73" s="13"/>
    </row>
    <row r="74" spans="1:3" ht="15">
      <c r="A74" s="11" t="s">
        <v>174</v>
      </c>
      <c r="B74" s="5">
        <v>0.11</v>
      </c>
      <c r="C74" s="13"/>
    </row>
    <row r="75" spans="1:3" ht="15">
      <c r="A75" s="8" t="s">
        <v>118</v>
      </c>
      <c r="B75" s="5">
        <v>0.11</v>
      </c>
      <c r="C75" s="13"/>
    </row>
    <row r="76" spans="1:3" ht="15">
      <c r="A76" s="8" t="s">
        <v>107</v>
      </c>
      <c r="B76" s="5">
        <v>0.11</v>
      </c>
      <c r="C76" s="13"/>
    </row>
    <row r="77" spans="1:3" ht="15">
      <c r="A77" s="8" t="s">
        <v>24</v>
      </c>
      <c r="B77" s="5">
        <v>0.11</v>
      </c>
      <c r="C77" s="13"/>
    </row>
    <row r="78" spans="1:3" ht="15">
      <c r="A78" s="11" t="s">
        <v>70</v>
      </c>
      <c r="B78" s="5">
        <v>0.11</v>
      </c>
      <c r="C78" s="13"/>
    </row>
    <row r="79" spans="1:3" ht="15">
      <c r="A79" s="8" t="s">
        <v>78</v>
      </c>
      <c r="B79" s="5">
        <v>0.11</v>
      </c>
      <c r="C79" s="13"/>
    </row>
    <row r="80" spans="1:3" ht="15">
      <c r="A80" s="8" t="s">
        <v>162</v>
      </c>
      <c r="B80" s="5">
        <v>0.11</v>
      </c>
      <c r="C80" s="13"/>
    </row>
    <row r="81" spans="1:3" ht="15">
      <c r="A81" s="8" t="s">
        <v>109</v>
      </c>
      <c r="B81" s="5">
        <v>0.1</v>
      </c>
      <c r="C81" s="13"/>
    </row>
    <row r="82" spans="1:3" ht="15">
      <c r="A82" s="8" t="s">
        <v>35</v>
      </c>
      <c r="B82" s="5">
        <v>0.1</v>
      </c>
      <c r="C82" s="13"/>
    </row>
    <row r="83" spans="1:3" ht="15">
      <c r="A83" s="11" t="s">
        <v>184</v>
      </c>
      <c r="B83" s="5">
        <v>0.1</v>
      </c>
      <c r="C83" s="13"/>
    </row>
    <row r="84" spans="1:3" ht="15">
      <c r="A84" s="8" t="s">
        <v>204</v>
      </c>
      <c r="B84" s="5">
        <v>0.1</v>
      </c>
      <c r="C84" s="13"/>
    </row>
    <row r="85" spans="1:3" ht="15">
      <c r="A85" s="8" t="s">
        <v>55</v>
      </c>
      <c r="B85" s="5">
        <v>0.1</v>
      </c>
      <c r="C85" s="13"/>
    </row>
    <row r="86" spans="1:3" ht="15">
      <c r="A86" s="11" t="s">
        <v>188</v>
      </c>
      <c r="B86" s="5">
        <v>0.1</v>
      </c>
      <c r="C86" s="13"/>
    </row>
    <row r="87" spans="1:3" ht="15">
      <c r="A87" s="8" t="s">
        <v>111</v>
      </c>
      <c r="B87" s="5">
        <v>0.1</v>
      </c>
      <c r="C87" s="13"/>
    </row>
    <row r="88" spans="1:3" ht="15">
      <c r="A88" s="8" t="s">
        <v>180</v>
      </c>
      <c r="B88" s="5">
        <v>0.1</v>
      </c>
      <c r="C88" s="13"/>
    </row>
    <row r="89" spans="1:3" ht="15">
      <c r="A89" s="11" t="s">
        <v>207</v>
      </c>
      <c r="B89" s="5">
        <v>0.09</v>
      </c>
      <c r="C89" s="13"/>
    </row>
    <row r="90" spans="1:3" ht="15">
      <c r="A90" s="8" t="s">
        <v>29</v>
      </c>
      <c r="B90" s="5">
        <v>0.09</v>
      </c>
      <c r="C90" s="13"/>
    </row>
    <row r="91" spans="1:3" ht="15">
      <c r="A91" s="8" t="s">
        <v>148</v>
      </c>
      <c r="B91" s="5">
        <v>0.09</v>
      </c>
      <c r="C91" s="13"/>
    </row>
    <row r="92" spans="1:3" ht="15">
      <c r="A92" s="11" t="s">
        <v>19</v>
      </c>
      <c r="B92" s="5">
        <v>0.08</v>
      </c>
      <c r="C92" s="13"/>
    </row>
    <row r="93" spans="1:3" ht="15">
      <c r="A93" s="8" t="s">
        <v>47</v>
      </c>
      <c r="B93" s="5">
        <v>0.08</v>
      </c>
      <c r="C93" s="13"/>
    </row>
    <row r="94" spans="1:3" ht="15">
      <c r="A94" s="8" t="s">
        <v>250</v>
      </c>
      <c r="B94" s="5">
        <v>0.08</v>
      </c>
      <c r="C94" s="13"/>
    </row>
    <row r="95" spans="1:3" ht="15">
      <c r="A95" s="11" t="s">
        <v>136</v>
      </c>
      <c r="B95" s="5">
        <v>0.08</v>
      </c>
      <c r="C95" s="13"/>
    </row>
    <row r="96" spans="1:3" ht="15">
      <c r="A96" s="8" t="s">
        <v>150</v>
      </c>
      <c r="B96" s="5">
        <v>0.08</v>
      </c>
      <c r="C96" s="13"/>
    </row>
    <row r="97" spans="1:3" ht="15">
      <c r="A97" s="8" t="s">
        <v>114</v>
      </c>
      <c r="B97" s="5">
        <v>0.08</v>
      </c>
      <c r="C97" s="13"/>
    </row>
    <row r="98" spans="1:3" ht="15">
      <c r="A98" s="8" t="s">
        <v>20</v>
      </c>
      <c r="B98" s="5">
        <v>0.07</v>
      </c>
      <c r="C98" s="13"/>
    </row>
    <row r="99" spans="1:3" ht="15">
      <c r="A99" s="8" t="s">
        <v>2</v>
      </c>
      <c r="B99" s="5">
        <v>0.07</v>
      </c>
      <c r="C99" s="13"/>
    </row>
    <row r="100" spans="1:3" ht="15">
      <c r="A100" s="8" t="s">
        <v>74</v>
      </c>
      <c r="B100" s="5">
        <v>0.07</v>
      </c>
      <c r="C100" s="13"/>
    </row>
    <row r="101" spans="1:3" ht="15">
      <c r="A101" s="8" t="s">
        <v>131</v>
      </c>
      <c r="B101" s="5">
        <v>0.07</v>
      </c>
      <c r="C101" s="13"/>
    </row>
    <row r="102" spans="1:3" ht="15">
      <c r="A102" s="8" t="s">
        <v>102</v>
      </c>
      <c r="B102" s="5">
        <v>0.06</v>
      </c>
      <c r="C102" s="13"/>
    </row>
    <row r="103" spans="1:3" ht="15">
      <c r="A103" s="8" t="s">
        <v>79</v>
      </c>
      <c r="B103" s="5">
        <v>0.06</v>
      </c>
      <c r="C103" s="13"/>
    </row>
    <row r="104" spans="1:3" ht="15">
      <c r="A104" s="8" t="s">
        <v>98</v>
      </c>
      <c r="B104" s="5">
        <v>0.05</v>
      </c>
      <c r="C104" s="13"/>
    </row>
    <row r="105" spans="1:3" ht="15">
      <c r="A105" s="11" t="s">
        <v>63</v>
      </c>
      <c r="B105" s="5">
        <v>0.05</v>
      </c>
      <c r="C105" s="13"/>
    </row>
    <row r="106" spans="1:3" ht="15">
      <c r="A106" s="11" t="s">
        <v>143</v>
      </c>
      <c r="B106" s="5">
        <v>0.05</v>
      </c>
      <c r="C106" s="13"/>
    </row>
    <row r="107" spans="1:3" ht="15">
      <c r="A107" s="11" t="s">
        <v>147</v>
      </c>
      <c r="B107" s="5">
        <v>0.05</v>
      </c>
      <c r="C107" s="13"/>
    </row>
    <row r="108" spans="1:3" ht="15">
      <c r="A108" s="11" t="s">
        <v>185</v>
      </c>
      <c r="B108" s="5">
        <v>0.05</v>
      </c>
      <c r="C108" s="13"/>
    </row>
    <row r="109" spans="1:3" ht="15">
      <c r="A109" s="8" t="s">
        <v>214</v>
      </c>
      <c r="B109" s="5">
        <v>0.04</v>
      </c>
      <c r="C109" s="13"/>
    </row>
    <row r="110" spans="1:3" ht="15">
      <c r="A110" s="11" t="s">
        <v>201</v>
      </c>
      <c r="B110" s="5">
        <v>0.04</v>
      </c>
      <c r="C110" s="13"/>
    </row>
    <row r="111" spans="1:3" ht="15">
      <c r="A111" s="11" t="s">
        <v>85</v>
      </c>
      <c r="B111" s="5">
        <v>0.04</v>
      </c>
      <c r="C111" s="13"/>
    </row>
    <row r="112" spans="1:3" ht="15">
      <c r="A112" s="8" t="s">
        <v>33</v>
      </c>
      <c r="B112" s="5">
        <v>0.04</v>
      </c>
      <c r="C112" s="13"/>
    </row>
    <row r="113" spans="1:3" ht="15">
      <c r="A113" s="11" t="s">
        <v>140</v>
      </c>
      <c r="B113" s="5">
        <v>0.04</v>
      </c>
      <c r="C113" s="13"/>
    </row>
    <row r="114" spans="1:3" ht="15">
      <c r="A114" s="11" t="s">
        <v>53</v>
      </c>
      <c r="B114" s="5">
        <v>0.04</v>
      </c>
      <c r="C114" s="13"/>
    </row>
    <row r="115" spans="1:3" ht="15">
      <c r="A115" s="8" t="s">
        <v>43</v>
      </c>
      <c r="B115" s="5">
        <v>0.02</v>
      </c>
      <c r="C115" s="13"/>
    </row>
    <row r="116" spans="1:3" ht="15">
      <c r="A116" s="8" t="s">
        <v>165</v>
      </c>
      <c r="B116" s="5">
        <v>0.01</v>
      </c>
      <c r="C116" s="13"/>
    </row>
    <row r="117" spans="1:3" ht="15">
      <c r="A117" s="8" t="s">
        <v>6</v>
      </c>
      <c r="B117" s="5">
        <v>0.01</v>
      </c>
      <c r="C117" s="13"/>
    </row>
    <row r="118" spans="1:3" ht="15">
      <c r="A118" s="8" t="s">
        <v>18</v>
      </c>
      <c r="B118" s="5">
        <v>0.01</v>
      </c>
      <c r="C118" s="13"/>
    </row>
    <row r="119" spans="1:3" ht="15">
      <c r="A119" s="8" t="s">
        <v>227</v>
      </c>
      <c r="B119" s="5">
        <v>0</v>
      </c>
      <c r="C119" s="13"/>
    </row>
    <row r="120" spans="1:3" ht="15">
      <c r="A120" s="8" t="s">
        <v>210</v>
      </c>
      <c r="B120" s="5">
        <v>0</v>
      </c>
      <c r="C120" s="13"/>
    </row>
    <row r="121" spans="1:3" ht="15">
      <c r="A121" s="8" t="s">
        <v>80</v>
      </c>
      <c r="B121" s="5">
        <v>0</v>
      </c>
      <c r="C121" s="13"/>
    </row>
    <row r="122" spans="1:3" ht="15">
      <c r="A122" s="11" t="s">
        <v>88</v>
      </c>
      <c r="B122" s="5">
        <v>0</v>
      </c>
      <c r="C122" s="13"/>
    </row>
    <row r="123" spans="1:3" ht="15">
      <c r="A123" s="8" t="s">
        <v>93</v>
      </c>
      <c r="B123" s="5">
        <v>0</v>
      </c>
      <c r="C123" s="13"/>
    </row>
    <row r="124" spans="1:3" ht="15">
      <c r="A124" s="8" t="s">
        <v>241</v>
      </c>
      <c r="B124" s="5">
        <v>0</v>
      </c>
      <c r="C124" s="13"/>
    </row>
    <row r="125" spans="2:3" ht="15" customHeight="1">
      <c r="B125" s="13"/>
      <c r="C125" s="13"/>
    </row>
    <row r="126" spans="2:3" ht="15" customHeight="1">
      <c r="B126" s="13"/>
      <c r="C126" s="13"/>
    </row>
    <row r="127" spans="2:3" ht="15" customHeight="1">
      <c r="B127" s="13"/>
      <c r="C127" s="13"/>
    </row>
    <row r="128" spans="2:3" ht="15" customHeight="1">
      <c r="B128" s="13"/>
      <c r="C128" s="13"/>
    </row>
    <row r="129" spans="2:3" ht="15" customHeight="1">
      <c r="B129" s="13"/>
      <c r="C129" s="13"/>
    </row>
    <row r="130" spans="2:3" ht="15" customHeight="1">
      <c r="B130" s="13"/>
      <c r="C130" s="13"/>
    </row>
    <row r="131" spans="2:3" ht="15" customHeight="1">
      <c r="B131" s="13"/>
      <c r="C131" s="13"/>
    </row>
    <row r="132" spans="2:3" ht="15" customHeight="1">
      <c r="B132" s="13"/>
      <c r="C132" s="13"/>
    </row>
    <row r="133" spans="2:3" ht="15" customHeight="1">
      <c r="B133" s="13"/>
      <c r="C133" s="13"/>
    </row>
    <row r="134" spans="2:3" ht="15" customHeight="1">
      <c r="B134" s="13"/>
      <c r="C134" s="13"/>
    </row>
    <row r="135" spans="2:3" ht="15" customHeight="1">
      <c r="B135" s="13"/>
      <c r="C135" s="13"/>
    </row>
    <row r="136" spans="2:3" ht="15" customHeight="1">
      <c r="B136" s="13"/>
      <c r="C136" s="13"/>
    </row>
    <row r="137" spans="2:3" ht="15" customHeight="1">
      <c r="B137" s="13"/>
      <c r="C137" s="13"/>
    </row>
    <row r="138" spans="2:3" ht="15" customHeight="1">
      <c r="B138" s="13"/>
      <c r="C138" s="13"/>
    </row>
    <row r="139" spans="2:3" ht="15" customHeight="1">
      <c r="B139" s="13"/>
      <c r="C139" s="13"/>
    </row>
    <row r="140" spans="2:3" ht="15" customHeight="1">
      <c r="B140" s="13"/>
      <c r="C140" s="13"/>
    </row>
    <row r="141" spans="2:3" ht="15" customHeight="1">
      <c r="B141" s="13"/>
      <c r="C141" s="13"/>
    </row>
    <row r="142" spans="2:3" ht="15" customHeight="1">
      <c r="B142" s="13"/>
      <c r="C142" s="13"/>
    </row>
    <row r="143" spans="2:3" ht="15" customHeight="1">
      <c r="B143" s="13"/>
      <c r="C143" s="13"/>
    </row>
    <row r="144" spans="2:3" ht="15" customHeight="1">
      <c r="B144" s="13"/>
      <c r="C144" s="13"/>
    </row>
    <row r="145" spans="2:3" ht="15" customHeight="1">
      <c r="B145" s="13"/>
      <c r="C145" s="13"/>
    </row>
    <row r="146" spans="2:3" ht="15" customHeight="1">
      <c r="B146" s="13"/>
      <c r="C146" s="13"/>
    </row>
    <row r="147" spans="2:3" ht="15" customHeight="1">
      <c r="B147" s="13"/>
      <c r="C147" s="13"/>
    </row>
    <row r="148" spans="2:3" ht="15" customHeight="1">
      <c r="B148" s="13"/>
      <c r="C148" s="13"/>
    </row>
    <row r="149" spans="2:3" ht="15" customHeight="1">
      <c r="B149" s="13"/>
      <c r="C149" s="13"/>
    </row>
    <row r="150" spans="2:3" ht="15" customHeight="1">
      <c r="B150" s="13"/>
      <c r="C150" s="13"/>
    </row>
    <row r="151" spans="2:3" ht="15" customHeight="1">
      <c r="B151" s="13"/>
      <c r="C151" s="13"/>
    </row>
    <row r="152" spans="2:3" ht="15" customHeight="1">
      <c r="B152" s="13"/>
      <c r="C152" s="13"/>
    </row>
    <row r="153" spans="2:3" ht="15" customHeight="1">
      <c r="B153" s="13"/>
      <c r="C153" s="13"/>
    </row>
    <row r="154" spans="2:3" ht="15" customHeight="1">
      <c r="B154" s="13"/>
      <c r="C154" s="13"/>
    </row>
    <row r="155" spans="2:3" ht="15" customHeight="1">
      <c r="B155" s="13"/>
      <c r="C155" s="13"/>
    </row>
    <row r="156" spans="2:3" ht="15" customHeight="1">
      <c r="B156" s="13"/>
      <c r="C156" s="13"/>
    </row>
    <row r="157" spans="2:3" ht="15" customHeight="1">
      <c r="B157" s="13"/>
      <c r="C157" s="13"/>
    </row>
    <row r="158" spans="2:3" ht="15" customHeight="1">
      <c r="B158" s="13"/>
      <c r="C158" s="13"/>
    </row>
    <row r="159" spans="2:3" ht="15" customHeight="1">
      <c r="B159" s="13"/>
      <c r="C159" s="13"/>
    </row>
    <row r="160" spans="2:3" ht="15" customHeight="1">
      <c r="B160" s="13"/>
      <c r="C160" s="13"/>
    </row>
    <row r="161" spans="2:3" ht="15" customHeight="1">
      <c r="B161" s="13"/>
      <c r="C161" s="13"/>
    </row>
    <row r="162" spans="2:3" ht="15" customHeight="1">
      <c r="B162" s="13"/>
      <c r="C162" s="13"/>
    </row>
    <row r="163" spans="2:3" ht="15" customHeight="1">
      <c r="B163" s="13"/>
      <c r="C163" s="13"/>
    </row>
    <row r="164" spans="2:3" ht="15" customHeight="1">
      <c r="B164" s="13"/>
      <c r="C164" s="13"/>
    </row>
    <row r="165" spans="2:3" ht="15" customHeight="1">
      <c r="B165" s="13"/>
      <c r="C165" s="13"/>
    </row>
    <row r="166" spans="2:3" ht="15" customHeight="1">
      <c r="B166" s="13"/>
      <c r="C166" s="13"/>
    </row>
    <row r="167" spans="2:3" ht="15" customHeight="1">
      <c r="B167" s="13"/>
      <c r="C167" s="13"/>
    </row>
    <row r="168" spans="2:3" ht="15" customHeight="1">
      <c r="B168" s="13"/>
      <c r="C168" s="13"/>
    </row>
    <row r="169" spans="2:3" ht="15" customHeight="1">
      <c r="B169" s="13"/>
      <c r="C169" s="13"/>
    </row>
    <row r="170" spans="2:3" ht="15" customHeight="1">
      <c r="B170" s="13"/>
      <c r="C170" s="13"/>
    </row>
    <row r="171" spans="2:3" ht="15" customHeight="1">
      <c r="B171" s="13"/>
      <c r="C171" s="13"/>
    </row>
    <row r="172" spans="2:3" ht="15" customHeight="1">
      <c r="B172" s="13"/>
      <c r="C172" s="13"/>
    </row>
    <row r="173" spans="2:3" ht="15" customHeight="1">
      <c r="B173" s="13"/>
      <c r="C173" s="13"/>
    </row>
    <row r="174" spans="2:3" ht="15" customHeight="1">
      <c r="B174" s="13"/>
      <c r="C174" s="13"/>
    </row>
    <row r="175" spans="2:3" ht="15" customHeight="1">
      <c r="B175" s="13"/>
      <c r="C175" s="13"/>
    </row>
    <row r="176" spans="2:3" ht="15" customHeight="1">
      <c r="B176" s="13"/>
      <c r="C176" s="13"/>
    </row>
    <row r="177" spans="2:3" ht="15" customHeight="1">
      <c r="B177" s="13"/>
      <c r="C177" s="13"/>
    </row>
    <row r="178" spans="2:3" ht="15" customHeight="1">
      <c r="B178" s="13"/>
      <c r="C178" s="13"/>
    </row>
    <row r="179" spans="2:3" ht="15" customHeight="1">
      <c r="B179" s="13"/>
      <c r="C179" s="13"/>
    </row>
    <row r="180" spans="2:3" ht="15" customHeight="1">
      <c r="B180" s="13"/>
      <c r="C180" s="13"/>
    </row>
    <row r="181" spans="2:3" ht="15" customHeight="1">
      <c r="B181" s="13"/>
      <c r="C181" s="13"/>
    </row>
    <row r="182" spans="2:3" ht="15" customHeight="1">
      <c r="B182" s="13"/>
      <c r="C182" s="13"/>
    </row>
    <row r="183" spans="2:3" ht="15" customHeight="1">
      <c r="B183" s="13"/>
      <c r="C183" s="13"/>
    </row>
    <row r="184" spans="2:3" ht="15" customHeight="1">
      <c r="B184" s="13"/>
      <c r="C184" s="13"/>
    </row>
    <row r="185" spans="2:3" ht="15" customHeight="1">
      <c r="B185" s="13"/>
      <c r="C185" s="13"/>
    </row>
    <row r="186" spans="2:3" ht="15" customHeight="1">
      <c r="B186" s="13"/>
      <c r="C186" s="13"/>
    </row>
    <row r="187" spans="2:3" ht="15" customHeight="1">
      <c r="B187" s="13"/>
      <c r="C187" s="13"/>
    </row>
    <row r="188" spans="2:3" ht="15" customHeight="1">
      <c r="B188" s="13"/>
      <c r="C188" s="13"/>
    </row>
    <row r="189" spans="2:3" ht="15" customHeight="1">
      <c r="B189" s="13"/>
      <c r="C189" s="13"/>
    </row>
    <row r="190" spans="2:3" ht="15" customHeight="1">
      <c r="B190" s="13"/>
      <c r="C190" s="13"/>
    </row>
    <row r="191" spans="2:3" ht="15" customHeight="1">
      <c r="B191" s="13"/>
      <c r="C191" s="13"/>
    </row>
    <row r="192" spans="2:3" ht="15" customHeight="1">
      <c r="B192" s="13"/>
      <c r="C192" s="13"/>
    </row>
    <row r="193" spans="2:3" ht="15" customHeight="1">
      <c r="B193" s="13"/>
      <c r="C193" s="13"/>
    </row>
    <row r="194" spans="2:3" ht="15" customHeight="1">
      <c r="B194" s="13"/>
      <c r="C194" s="13"/>
    </row>
    <row r="195" spans="2:3" ht="15" customHeight="1">
      <c r="B195" s="13"/>
      <c r="C195" s="13"/>
    </row>
    <row r="196" spans="2:3" ht="15" customHeight="1">
      <c r="B196" s="13"/>
      <c r="C196" s="13"/>
    </row>
    <row r="197" spans="2:3" ht="15" customHeight="1">
      <c r="B197" s="13"/>
      <c r="C197" s="13"/>
    </row>
    <row r="198" spans="2:3" ht="15" customHeight="1">
      <c r="B198" s="13"/>
      <c r="C198" s="13"/>
    </row>
    <row r="199" spans="2:3" ht="15" customHeight="1">
      <c r="B199" s="13"/>
      <c r="C199" s="13"/>
    </row>
    <row r="200" spans="2:3" ht="15" customHeight="1">
      <c r="B200" s="13"/>
      <c r="C200" s="13"/>
    </row>
    <row r="201" spans="2:3" ht="15" customHeight="1">
      <c r="B201" s="13"/>
      <c r="C201" s="13"/>
    </row>
    <row r="202" spans="2:3" ht="15" customHeight="1">
      <c r="B202" s="13"/>
      <c r="C202" s="13"/>
    </row>
    <row r="203" spans="2:3" ht="15" customHeight="1">
      <c r="B203" s="13"/>
      <c r="C203" s="13"/>
    </row>
    <row r="204" spans="2:3" ht="15" customHeight="1">
      <c r="B204" s="13"/>
      <c r="C204" s="13"/>
    </row>
    <row r="205" spans="2:3" ht="15" customHeight="1">
      <c r="B205" s="13"/>
      <c r="C205" s="13"/>
    </row>
    <row r="206" spans="2:3" ht="15" customHeight="1">
      <c r="B206" s="13"/>
      <c r="C206" s="13"/>
    </row>
    <row r="207" spans="2:3" ht="15" customHeight="1">
      <c r="B207" s="13"/>
      <c r="C207" s="13"/>
    </row>
    <row r="208" spans="2:3" ht="15" customHeight="1">
      <c r="B208" s="13"/>
      <c r="C208" s="13"/>
    </row>
    <row r="209" spans="2:3" ht="15" customHeight="1">
      <c r="B209" s="13"/>
      <c r="C209" s="13"/>
    </row>
    <row r="210" spans="2:3" ht="15" customHeight="1">
      <c r="B210" s="13"/>
      <c r="C210" s="13"/>
    </row>
    <row r="211" spans="2:3" ht="15" customHeight="1">
      <c r="B211" s="13"/>
      <c r="C211" s="13"/>
    </row>
    <row r="212" spans="2:3" ht="15" customHeight="1">
      <c r="B212" s="13"/>
      <c r="C212" s="13"/>
    </row>
    <row r="213" spans="2:3" ht="15" customHeight="1">
      <c r="B213" s="13"/>
      <c r="C213" s="13"/>
    </row>
    <row r="214" spans="2:3" ht="15" customHeight="1">
      <c r="B214" s="13"/>
      <c r="C214" s="13"/>
    </row>
    <row r="215" spans="2:3" ht="15" customHeight="1">
      <c r="B215" s="13"/>
      <c r="C215" s="13"/>
    </row>
    <row r="216" spans="2:3" ht="15" customHeight="1">
      <c r="B216" s="13"/>
      <c r="C216" s="13"/>
    </row>
    <row r="217" spans="2:3" ht="15" customHeight="1">
      <c r="B217" s="13"/>
      <c r="C217" s="13"/>
    </row>
    <row r="218" spans="2:3" ht="15" customHeight="1">
      <c r="B218" s="13"/>
      <c r="C218" s="13"/>
    </row>
    <row r="219" spans="2:3" ht="15" customHeight="1">
      <c r="B219" s="13"/>
      <c r="C219" s="13"/>
    </row>
    <row r="220" spans="2:3" ht="15" customHeight="1">
      <c r="B220" s="13"/>
      <c r="C220" s="13"/>
    </row>
    <row r="221" spans="2:3" ht="15" customHeight="1">
      <c r="B221" s="13"/>
      <c r="C221" s="13"/>
    </row>
    <row r="222" spans="2:3" ht="15" customHeight="1">
      <c r="B222" s="13"/>
      <c r="C222" s="13"/>
    </row>
    <row r="223" spans="2:3" ht="15" customHeight="1">
      <c r="B223" s="13"/>
      <c r="C223" s="13"/>
    </row>
    <row r="224" spans="2:3" ht="15" customHeight="1">
      <c r="B224" s="13"/>
      <c r="C224" s="13"/>
    </row>
    <row r="225" spans="2:3" ht="15" customHeight="1">
      <c r="B225" s="13"/>
      <c r="C225" s="13"/>
    </row>
    <row r="226" spans="2:3" ht="15" customHeight="1">
      <c r="B226" s="13"/>
      <c r="C226" s="13"/>
    </row>
    <row r="227" spans="2:3" ht="15" customHeight="1">
      <c r="B227" s="13"/>
      <c r="C227" s="13"/>
    </row>
    <row r="228" spans="2:3" ht="15" customHeight="1">
      <c r="B228" s="13"/>
      <c r="C228" s="13"/>
    </row>
    <row r="229" spans="2:3" ht="15" customHeight="1">
      <c r="B229" s="13"/>
      <c r="C229" s="13"/>
    </row>
    <row r="230" spans="2:3" ht="15" customHeight="1">
      <c r="B230" s="13"/>
      <c r="C230" s="13"/>
    </row>
    <row r="231" spans="2:3" ht="15" customHeight="1">
      <c r="B231" s="13"/>
      <c r="C231" s="13"/>
    </row>
    <row r="232" spans="2:3" ht="15" customHeight="1">
      <c r="B232" s="13"/>
      <c r="C232" s="13"/>
    </row>
    <row r="233" spans="2:3" ht="15" customHeight="1">
      <c r="B233" s="13"/>
      <c r="C233" s="13"/>
    </row>
    <row r="234" spans="2:3" ht="15" customHeight="1">
      <c r="B234" s="13"/>
      <c r="C234" s="13"/>
    </row>
    <row r="235" spans="2:3" ht="15" customHeight="1">
      <c r="B235" s="13"/>
      <c r="C235" s="13"/>
    </row>
    <row r="236" spans="2:3" ht="15" customHeight="1">
      <c r="B236" s="13"/>
      <c r="C236" s="13"/>
    </row>
    <row r="237" spans="2:3" ht="15" customHeight="1">
      <c r="B237" s="13"/>
      <c r="C237" s="13"/>
    </row>
    <row r="238" spans="2:3" ht="15" customHeight="1">
      <c r="B238" s="13"/>
      <c r="C238" s="13"/>
    </row>
    <row r="239" spans="2:3" ht="15" customHeight="1">
      <c r="B239" s="13"/>
      <c r="C239" s="13"/>
    </row>
    <row r="240" spans="2:3" ht="15" customHeight="1">
      <c r="B240" s="13"/>
      <c r="C240" s="13"/>
    </row>
    <row r="241" spans="2:3" ht="15" customHeight="1">
      <c r="B241" s="13"/>
      <c r="C241" s="13"/>
    </row>
    <row r="242" spans="2:3" ht="15" customHeight="1">
      <c r="B242" s="13"/>
      <c r="C242" s="13"/>
    </row>
    <row r="243" spans="2:3" ht="15" customHeight="1">
      <c r="B243" s="13"/>
      <c r="C243" s="13"/>
    </row>
    <row r="244" spans="2:3" ht="15" customHeight="1">
      <c r="B244" s="13"/>
      <c r="C244" s="13"/>
    </row>
    <row r="245" spans="2:3" ht="15" customHeight="1">
      <c r="B245" s="13"/>
      <c r="C245" s="13"/>
    </row>
    <row r="246" spans="2:3" ht="15" customHeight="1">
      <c r="B246" s="13"/>
      <c r="C246" s="13"/>
    </row>
    <row r="247" spans="2:3" ht="15" customHeight="1">
      <c r="B247" s="13"/>
      <c r="C247" s="13"/>
    </row>
    <row r="248" spans="2:3" ht="15" customHeight="1">
      <c r="B248" s="13"/>
      <c r="C248" s="13"/>
    </row>
    <row r="249" spans="2:3" ht="15" customHeight="1">
      <c r="B249" s="13"/>
      <c r="C249" s="13"/>
    </row>
    <row r="250" spans="2:3" ht="15" customHeight="1">
      <c r="B250" s="13"/>
      <c r="C250" s="13"/>
    </row>
  </sheetData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51"/>
  <sheetViews>
    <sheetView workbookViewId="0" topLeftCell="A1">
      <selection activeCell="A28" sqref="A28"/>
    </sheetView>
  </sheetViews>
  <sheetFormatPr defaultColWidth="12.421875" defaultRowHeight="15" customHeight="1"/>
  <cols>
    <col min="1" max="1" width="39.421875" style="0" customWidth="1"/>
    <col min="2" max="6" width="12.421875" style="0" customWidth="1"/>
  </cols>
  <sheetData>
    <row r="1" ht="15.75">
      <c r="A1" s="1" t="s">
        <v>134</v>
      </c>
    </row>
    <row r="2" spans="1:2" ht="15">
      <c r="A2" s="11" t="s">
        <v>103</v>
      </c>
      <c r="B2" s="5">
        <v>0.59</v>
      </c>
    </row>
    <row r="3" spans="1:2" ht="15">
      <c r="A3" s="8" t="s">
        <v>27</v>
      </c>
      <c r="B3" s="5">
        <v>0.56</v>
      </c>
    </row>
    <row r="4" spans="1:2" ht="15">
      <c r="A4" s="8" t="s">
        <v>216</v>
      </c>
      <c r="B4" s="5">
        <v>0.55</v>
      </c>
    </row>
    <row r="5" spans="1:2" ht="15">
      <c r="A5" s="8" t="s">
        <v>133</v>
      </c>
      <c r="B5" s="5">
        <v>0.54</v>
      </c>
    </row>
    <row r="6" spans="1:2" ht="15">
      <c r="A6" s="8" t="s">
        <v>166</v>
      </c>
      <c r="B6" s="5">
        <v>0.49</v>
      </c>
    </row>
    <row r="7" spans="1:2" ht="15">
      <c r="A7" s="8" t="s">
        <v>246</v>
      </c>
      <c r="B7" s="5">
        <v>0.49</v>
      </c>
    </row>
    <row r="8" spans="1:2" ht="15">
      <c r="A8" s="8" t="s">
        <v>123</v>
      </c>
      <c r="B8" s="5">
        <v>0.47</v>
      </c>
    </row>
    <row r="9" spans="1:2" ht="15">
      <c r="A9" s="8" t="s">
        <v>139</v>
      </c>
      <c r="B9" s="5">
        <v>0.44</v>
      </c>
    </row>
    <row r="10" spans="1:2" ht="15">
      <c r="A10" s="8" t="s">
        <v>106</v>
      </c>
      <c r="B10" s="5">
        <v>0.42</v>
      </c>
    </row>
    <row r="11" spans="1:2" ht="15">
      <c r="A11" s="8" t="s">
        <v>11</v>
      </c>
      <c r="B11" s="5">
        <v>0.41</v>
      </c>
    </row>
    <row r="12" spans="1:2" ht="15">
      <c r="A12" s="8" t="s">
        <v>34</v>
      </c>
      <c r="B12" s="5">
        <v>0.4</v>
      </c>
    </row>
    <row r="13" spans="1:2" ht="15">
      <c r="A13" s="8" t="s">
        <v>152</v>
      </c>
      <c r="B13" s="5">
        <v>0.4</v>
      </c>
    </row>
    <row r="14" spans="1:2" ht="15">
      <c r="A14" s="8" t="s">
        <v>211</v>
      </c>
      <c r="B14" s="5">
        <v>0.39</v>
      </c>
    </row>
    <row r="15" spans="1:2" ht="15">
      <c r="A15" s="11" t="s">
        <v>25</v>
      </c>
      <c r="B15" s="5">
        <v>0.35</v>
      </c>
    </row>
    <row r="16" spans="1:2" ht="15">
      <c r="A16" s="8" t="s">
        <v>224</v>
      </c>
      <c r="B16" s="5">
        <v>0.33</v>
      </c>
    </row>
    <row r="17" spans="1:2" ht="15">
      <c r="A17" s="8" t="s">
        <v>248</v>
      </c>
      <c r="B17" s="5">
        <v>0.31</v>
      </c>
    </row>
    <row r="18" spans="1:2" ht="15">
      <c r="A18" s="8" t="s">
        <v>214</v>
      </c>
      <c r="B18" s="5">
        <v>0.3</v>
      </c>
    </row>
    <row r="19" spans="1:2" ht="15">
      <c r="A19" s="8" t="s">
        <v>195</v>
      </c>
      <c r="B19" s="5">
        <v>0.3</v>
      </c>
    </row>
    <row r="20" spans="1:2" ht="15">
      <c r="A20" s="8" t="s">
        <v>203</v>
      </c>
      <c r="B20" s="5">
        <v>0.3</v>
      </c>
    </row>
    <row r="21" spans="1:2" ht="15">
      <c r="A21" s="8" t="s">
        <v>120</v>
      </c>
      <c r="B21" s="5">
        <v>0.3</v>
      </c>
    </row>
    <row r="22" spans="1:2" ht="15">
      <c r="A22" s="8" t="s">
        <v>126</v>
      </c>
      <c r="B22" s="5">
        <v>0.29</v>
      </c>
    </row>
    <row r="23" spans="1:2" ht="15">
      <c r="A23" s="11" t="s">
        <v>243</v>
      </c>
      <c r="B23" s="5">
        <v>0.29</v>
      </c>
    </row>
    <row r="24" spans="1:2" ht="15">
      <c r="A24" s="8" t="s">
        <v>191</v>
      </c>
      <c r="B24" s="5">
        <v>0.29</v>
      </c>
    </row>
    <row r="25" spans="1:2" ht="15">
      <c r="A25" s="8" t="s">
        <v>232</v>
      </c>
      <c r="B25" s="5">
        <v>0.28</v>
      </c>
    </row>
    <row r="26" spans="1:2" ht="15">
      <c r="A26" s="8" t="s">
        <v>249</v>
      </c>
      <c r="B26" s="5">
        <v>0.28</v>
      </c>
    </row>
    <row r="27" spans="1:2" ht="15">
      <c r="A27" s="8" t="s">
        <v>68</v>
      </c>
      <c r="B27" s="5">
        <v>0.28</v>
      </c>
    </row>
    <row r="28" spans="1:2" ht="15">
      <c r="A28" s="8" t="s">
        <v>76</v>
      </c>
      <c r="B28" s="5">
        <v>0.27</v>
      </c>
    </row>
    <row r="29" spans="1:2" ht="15">
      <c r="A29" s="8" t="s">
        <v>26</v>
      </c>
      <c r="B29" s="5">
        <v>0.27</v>
      </c>
    </row>
    <row r="30" spans="1:2" ht="15">
      <c r="A30" s="11" t="s">
        <v>92</v>
      </c>
      <c r="B30" s="5">
        <v>0.25</v>
      </c>
    </row>
    <row r="31" spans="1:2" ht="15">
      <c r="A31" s="8" t="s">
        <v>38</v>
      </c>
      <c r="B31" s="5">
        <v>0.25</v>
      </c>
    </row>
    <row r="32" spans="1:2" ht="15">
      <c r="A32" s="8" t="s">
        <v>78</v>
      </c>
      <c r="B32" s="5">
        <v>0.24</v>
      </c>
    </row>
    <row r="33" spans="1:2" ht="15">
      <c r="A33" s="8" t="s">
        <v>62</v>
      </c>
      <c r="B33" s="5">
        <v>0.24</v>
      </c>
    </row>
    <row r="34" spans="1:2" ht="15">
      <c r="A34" s="8" t="s">
        <v>0</v>
      </c>
      <c r="B34" s="5">
        <v>0.23</v>
      </c>
    </row>
    <row r="35" spans="1:2" ht="15">
      <c r="A35" s="11" t="s">
        <v>159</v>
      </c>
      <c r="B35" s="5">
        <v>0.22</v>
      </c>
    </row>
    <row r="36" spans="1:2" ht="15">
      <c r="A36" s="8" t="s">
        <v>86</v>
      </c>
      <c r="B36" s="5">
        <v>0.22</v>
      </c>
    </row>
    <row r="37" spans="1:2" ht="15">
      <c r="A37" s="8" t="s">
        <v>183</v>
      </c>
      <c r="B37" s="5">
        <v>0.22</v>
      </c>
    </row>
    <row r="38" spans="1:2" ht="15">
      <c r="A38" s="8" t="s">
        <v>23</v>
      </c>
      <c r="B38" s="5">
        <v>0.21</v>
      </c>
    </row>
    <row r="39" spans="1:2" ht="15">
      <c r="A39" s="11" t="s">
        <v>247</v>
      </c>
      <c r="B39" s="5">
        <v>0.21</v>
      </c>
    </row>
    <row r="40" spans="1:2" ht="15">
      <c r="A40" s="11" t="s">
        <v>90</v>
      </c>
      <c r="B40" s="5">
        <v>0.2</v>
      </c>
    </row>
    <row r="41" spans="1:2" ht="15">
      <c r="A41" s="11" t="s">
        <v>194</v>
      </c>
      <c r="B41" s="5">
        <v>0.2</v>
      </c>
    </row>
    <row r="42" spans="1:2" ht="15">
      <c r="A42" s="11" t="s">
        <v>54</v>
      </c>
      <c r="B42" s="5">
        <v>0.2</v>
      </c>
    </row>
    <row r="43" spans="1:2" ht="15">
      <c r="A43" s="8" t="s">
        <v>128</v>
      </c>
      <c r="B43" s="5">
        <v>0.2</v>
      </c>
    </row>
    <row r="44" spans="1:2" ht="15">
      <c r="A44" s="8" t="s">
        <v>154</v>
      </c>
      <c r="B44" s="5">
        <v>0.2</v>
      </c>
    </row>
    <row r="45" spans="1:2" ht="15">
      <c r="A45" s="8" t="s">
        <v>180</v>
      </c>
      <c r="B45" s="5">
        <v>0.2</v>
      </c>
    </row>
    <row r="46" spans="1:2" ht="15">
      <c r="A46" s="8" t="s">
        <v>109</v>
      </c>
      <c r="B46" s="5">
        <v>0.19</v>
      </c>
    </row>
    <row r="47" spans="1:2" ht="15">
      <c r="A47" s="8" t="s">
        <v>102</v>
      </c>
      <c r="B47" s="5">
        <v>0.19</v>
      </c>
    </row>
    <row r="48" spans="1:2" ht="15">
      <c r="A48" s="8" t="s">
        <v>173</v>
      </c>
      <c r="B48" s="5">
        <v>0.19</v>
      </c>
    </row>
    <row r="49" spans="1:2" ht="15">
      <c r="A49" s="8" t="s">
        <v>107</v>
      </c>
      <c r="B49" s="5">
        <v>0.19</v>
      </c>
    </row>
    <row r="50" spans="1:2" ht="15">
      <c r="A50" s="8" t="s">
        <v>208</v>
      </c>
      <c r="B50" s="5">
        <v>0.19</v>
      </c>
    </row>
    <row r="51" spans="1:2" ht="15">
      <c r="A51" s="8" t="s">
        <v>178</v>
      </c>
      <c r="B51" s="5">
        <v>0.19</v>
      </c>
    </row>
    <row r="52" spans="1:2" ht="15">
      <c r="A52" s="8" t="s">
        <v>218</v>
      </c>
      <c r="B52" s="5">
        <v>0.19</v>
      </c>
    </row>
    <row r="53" spans="1:2" ht="15">
      <c r="A53" s="8" t="s">
        <v>83</v>
      </c>
      <c r="B53" s="5">
        <v>0.18</v>
      </c>
    </row>
    <row r="54" spans="1:2" ht="15">
      <c r="A54" s="8" t="s">
        <v>87</v>
      </c>
      <c r="B54" s="5">
        <v>0.18</v>
      </c>
    </row>
    <row r="55" spans="1:2" ht="15">
      <c r="A55" s="8" t="s">
        <v>2</v>
      </c>
      <c r="B55" s="5">
        <v>0.18</v>
      </c>
    </row>
    <row r="56" spans="1:2" ht="15">
      <c r="A56" s="11" t="s">
        <v>91</v>
      </c>
      <c r="B56" s="5">
        <v>0.17</v>
      </c>
    </row>
    <row r="57" spans="1:2" ht="15">
      <c r="A57" s="8" t="s">
        <v>77</v>
      </c>
      <c r="B57" s="5">
        <v>0.17</v>
      </c>
    </row>
    <row r="58" spans="1:2" ht="15">
      <c r="A58" s="8" t="s">
        <v>164</v>
      </c>
      <c r="B58" s="5">
        <v>0.17</v>
      </c>
    </row>
    <row r="59" spans="1:2" ht="15">
      <c r="A59" s="11" t="s">
        <v>108</v>
      </c>
      <c r="B59" s="5">
        <v>0.17</v>
      </c>
    </row>
    <row r="60" spans="1:2" ht="15">
      <c r="A60" s="8" t="s">
        <v>97</v>
      </c>
      <c r="B60" s="5">
        <v>0.16</v>
      </c>
    </row>
    <row r="61" spans="1:2" ht="15">
      <c r="A61" s="11" t="s">
        <v>136</v>
      </c>
      <c r="B61" s="5">
        <v>0.16</v>
      </c>
    </row>
    <row r="62" spans="1:2" ht="15">
      <c r="A62" s="8" t="s">
        <v>10</v>
      </c>
      <c r="B62" s="5">
        <v>0.15</v>
      </c>
    </row>
    <row r="63" spans="1:2" ht="15">
      <c r="A63" s="8" t="s">
        <v>172</v>
      </c>
      <c r="B63" s="5">
        <v>0.15</v>
      </c>
    </row>
    <row r="64" spans="1:2" ht="15">
      <c r="A64" s="11" t="s">
        <v>151</v>
      </c>
      <c r="B64" s="5">
        <v>0.15</v>
      </c>
    </row>
    <row r="65" spans="1:2" ht="15">
      <c r="A65" s="8" t="s">
        <v>31</v>
      </c>
      <c r="B65" s="5">
        <v>0.15</v>
      </c>
    </row>
    <row r="66" spans="1:2" ht="15">
      <c r="A66" s="11" t="s">
        <v>182</v>
      </c>
      <c r="B66" s="5">
        <v>0.14</v>
      </c>
    </row>
    <row r="67" spans="1:2" ht="15">
      <c r="A67" s="8" t="s">
        <v>114</v>
      </c>
      <c r="B67" s="5">
        <v>0.14</v>
      </c>
    </row>
    <row r="68" spans="1:2" ht="15">
      <c r="A68" s="11" t="s">
        <v>19</v>
      </c>
      <c r="B68" s="5">
        <v>0.13</v>
      </c>
    </row>
    <row r="69" spans="1:2" ht="15">
      <c r="A69" s="8" t="s">
        <v>144</v>
      </c>
      <c r="B69" s="5">
        <v>0.13</v>
      </c>
    </row>
    <row r="70" spans="1:2" ht="15">
      <c r="A70" s="11" t="s">
        <v>143</v>
      </c>
      <c r="B70" s="5">
        <v>0.13</v>
      </c>
    </row>
    <row r="71" spans="1:2" ht="15">
      <c r="A71" s="8" t="s">
        <v>132</v>
      </c>
      <c r="B71" s="5">
        <v>0.13</v>
      </c>
    </row>
    <row r="72" spans="1:2" ht="15">
      <c r="A72" s="8" t="s">
        <v>234</v>
      </c>
      <c r="B72" s="5">
        <v>0.13</v>
      </c>
    </row>
    <row r="73" spans="1:2" ht="15">
      <c r="A73" s="8" t="s">
        <v>29</v>
      </c>
      <c r="B73" s="5">
        <v>0.12</v>
      </c>
    </row>
    <row r="74" spans="1:2" ht="15">
      <c r="A74" s="8" t="s">
        <v>101</v>
      </c>
      <c r="B74" s="5">
        <v>0.12</v>
      </c>
    </row>
    <row r="75" spans="1:2" ht="15">
      <c r="A75" s="11" t="s">
        <v>69</v>
      </c>
      <c r="B75" s="5">
        <v>0.12</v>
      </c>
    </row>
    <row r="76" spans="1:2" ht="15">
      <c r="A76" s="11" t="s">
        <v>184</v>
      </c>
      <c r="B76" s="5">
        <v>0.11</v>
      </c>
    </row>
    <row r="77" spans="1:2" ht="15">
      <c r="A77" s="8" t="s">
        <v>171</v>
      </c>
      <c r="B77" s="5">
        <v>0.11</v>
      </c>
    </row>
    <row r="78" spans="1:2" ht="15">
      <c r="A78" s="8" t="s">
        <v>192</v>
      </c>
      <c r="B78" s="5">
        <v>0.11</v>
      </c>
    </row>
    <row r="79" spans="1:2" ht="15">
      <c r="A79" s="8" t="s">
        <v>237</v>
      </c>
      <c r="B79" s="5">
        <v>0.11</v>
      </c>
    </row>
    <row r="80" spans="1:2" ht="15">
      <c r="A80" s="11" t="s">
        <v>188</v>
      </c>
      <c r="B80" s="5">
        <v>0.11</v>
      </c>
    </row>
    <row r="81" spans="1:2" ht="15">
      <c r="A81" s="11" t="s">
        <v>70</v>
      </c>
      <c r="B81" s="5">
        <v>0.11</v>
      </c>
    </row>
    <row r="82" spans="1:2" ht="15">
      <c r="A82" s="8" t="s">
        <v>148</v>
      </c>
      <c r="B82" s="5">
        <v>0.11</v>
      </c>
    </row>
    <row r="83" spans="1:2" ht="15">
      <c r="A83" s="11" t="s">
        <v>185</v>
      </c>
      <c r="B83" s="5">
        <v>0.11</v>
      </c>
    </row>
    <row r="84" spans="1:2" ht="15">
      <c r="A84" s="8" t="s">
        <v>22</v>
      </c>
      <c r="B84" s="5">
        <v>0.1</v>
      </c>
    </row>
    <row r="85" spans="1:2" ht="15">
      <c r="A85" s="8" t="s">
        <v>79</v>
      </c>
      <c r="B85" s="5">
        <v>0.1</v>
      </c>
    </row>
    <row r="86" spans="1:2" ht="15">
      <c r="A86" s="8" t="s">
        <v>24</v>
      </c>
      <c r="B86" s="5">
        <v>0.1</v>
      </c>
    </row>
    <row r="87" spans="1:2" ht="15">
      <c r="A87" s="8" t="s">
        <v>131</v>
      </c>
      <c r="B87" s="5">
        <v>0.1</v>
      </c>
    </row>
    <row r="88" spans="1:2" ht="15">
      <c r="A88" s="11" t="s">
        <v>81</v>
      </c>
      <c r="B88" s="5">
        <v>0.09</v>
      </c>
    </row>
    <row r="89" spans="1:2" ht="15">
      <c r="A89" s="8" t="s">
        <v>47</v>
      </c>
      <c r="B89" s="5">
        <v>0.09</v>
      </c>
    </row>
    <row r="90" spans="1:2" ht="15">
      <c r="A90" s="8" t="s">
        <v>118</v>
      </c>
      <c r="B90" s="5">
        <v>0.09</v>
      </c>
    </row>
    <row r="91" spans="1:2" ht="15">
      <c r="A91" s="8" t="s">
        <v>150</v>
      </c>
      <c r="B91" s="5">
        <v>0.09</v>
      </c>
    </row>
    <row r="92" spans="1:2" ht="15">
      <c r="A92" s="8" t="s">
        <v>162</v>
      </c>
      <c r="B92" s="5">
        <v>0.09</v>
      </c>
    </row>
    <row r="93" spans="1:2" ht="15">
      <c r="A93" s="11" t="s">
        <v>207</v>
      </c>
      <c r="B93" s="5">
        <v>0.08</v>
      </c>
    </row>
    <row r="94" spans="1:2" ht="15">
      <c r="A94" s="11" t="s">
        <v>85</v>
      </c>
      <c r="B94" s="5">
        <v>0.08</v>
      </c>
    </row>
    <row r="95" spans="1:2" ht="15">
      <c r="A95" s="8" t="s">
        <v>35</v>
      </c>
      <c r="B95" s="5">
        <v>0.07</v>
      </c>
    </row>
    <row r="96" spans="1:2" ht="15">
      <c r="A96" s="8" t="s">
        <v>20</v>
      </c>
      <c r="B96" s="5">
        <v>0.07</v>
      </c>
    </row>
    <row r="97" spans="1:2" ht="15">
      <c r="A97" s="8" t="s">
        <v>111</v>
      </c>
      <c r="B97" s="5">
        <v>0.07</v>
      </c>
    </row>
    <row r="98" spans="1:2" ht="15">
      <c r="A98" s="8" t="s">
        <v>165</v>
      </c>
      <c r="B98" s="5">
        <v>0.06</v>
      </c>
    </row>
    <row r="99" spans="1:2" ht="15">
      <c r="A99" s="8" t="s">
        <v>55</v>
      </c>
      <c r="B99" s="5">
        <v>0.06</v>
      </c>
    </row>
    <row r="100" spans="1:2" ht="15">
      <c r="A100" s="11" t="s">
        <v>147</v>
      </c>
      <c r="B100" s="5">
        <v>0.06</v>
      </c>
    </row>
    <row r="101" spans="1:2" ht="15">
      <c r="A101" s="8" t="s">
        <v>74</v>
      </c>
      <c r="B101" s="5">
        <v>0.05</v>
      </c>
    </row>
    <row r="102" spans="1:2" ht="15">
      <c r="A102" s="11" t="s">
        <v>63</v>
      </c>
      <c r="B102" s="5">
        <v>0.04</v>
      </c>
    </row>
    <row r="103" spans="1:2" ht="15">
      <c r="A103" s="11" t="s">
        <v>201</v>
      </c>
      <c r="B103" s="5">
        <v>0.04</v>
      </c>
    </row>
    <row r="104" spans="1:2" ht="15">
      <c r="A104" s="8" t="s">
        <v>33</v>
      </c>
      <c r="B104" s="5">
        <v>0.04</v>
      </c>
    </row>
    <row r="105" spans="1:2" ht="15">
      <c r="A105" s="11" t="s">
        <v>140</v>
      </c>
      <c r="B105" s="5">
        <v>0.03</v>
      </c>
    </row>
    <row r="106" spans="1:2" ht="15">
      <c r="A106" s="8" t="s">
        <v>43</v>
      </c>
      <c r="B106" s="5">
        <v>0.02</v>
      </c>
    </row>
    <row r="107" spans="1:2" ht="15">
      <c r="A107" s="8" t="s">
        <v>250</v>
      </c>
      <c r="B107" s="5">
        <v>0.02</v>
      </c>
    </row>
    <row r="108" spans="1:2" ht="15">
      <c r="A108" s="8" t="s">
        <v>80</v>
      </c>
      <c r="B108" s="5">
        <v>0.02</v>
      </c>
    </row>
    <row r="109" spans="1:2" ht="15">
      <c r="A109" s="11" t="s">
        <v>88</v>
      </c>
      <c r="B109" s="5">
        <v>0.01</v>
      </c>
    </row>
    <row r="110" spans="1:2" ht="15">
      <c r="A110" s="8" t="s">
        <v>18</v>
      </c>
      <c r="B110" s="5">
        <v>0.01</v>
      </c>
    </row>
    <row r="111" spans="1:2" ht="15">
      <c r="A111" s="8" t="s">
        <v>227</v>
      </c>
      <c r="B111" s="5">
        <v>0</v>
      </c>
    </row>
    <row r="112" spans="1:2" ht="15">
      <c r="A112" s="8" t="s">
        <v>210</v>
      </c>
      <c r="B112" s="5">
        <v>0</v>
      </c>
    </row>
    <row r="113" spans="1:2" ht="15">
      <c r="A113" s="8" t="s">
        <v>241</v>
      </c>
      <c r="B113" s="5">
        <v>0</v>
      </c>
    </row>
    <row r="114" spans="1:2" ht="15">
      <c r="A114" s="11" t="s">
        <v>149</v>
      </c>
      <c r="B114" s="5">
        <v>0</v>
      </c>
    </row>
    <row r="115" spans="1:2" ht="15">
      <c r="A115" s="8" t="s">
        <v>204</v>
      </c>
      <c r="B115" s="5">
        <v>0</v>
      </c>
    </row>
    <row r="116" spans="1:2" ht="15">
      <c r="A116" s="11" t="s">
        <v>174</v>
      </c>
      <c r="B116" s="5">
        <v>0</v>
      </c>
    </row>
    <row r="117" spans="1:2" ht="15">
      <c r="A117" s="8" t="s">
        <v>6</v>
      </c>
      <c r="B117" s="5">
        <v>0</v>
      </c>
    </row>
    <row r="118" spans="1:2" ht="15">
      <c r="A118" s="8" t="s">
        <v>212</v>
      </c>
      <c r="B118" s="5">
        <v>0</v>
      </c>
    </row>
    <row r="119" spans="1:2" ht="15">
      <c r="A119" s="8" t="s">
        <v>161</v>
      </c>
      <c r="B119" s="5">
        <v>0</v>
      </c>
    </row>
    <row r="120" spans="1:2" ht="15">
      <c r="A120" s="8" t="s">
        <v>96</v>
      </c>
      <c r="B120" s="5">
        <v>0</v>
      </c>
    </row>
    <row r="121" spans="1:2" ht="15">
      <c r="A121" s="8" t="s">
        <v>127</v>
      </c>
      <c r="B121" s="5">
        <v>0</v>
      </c>
    </row>
    <row r="122" spans="1:2" ht="15">
      <c r="A122" s="8" t="s">
        <v>98</v>
      </c>
      <c r="B122" s="5">
        <v>0</v>
      </c>
    </row>
    <row r="123" spans="1:2" ht="15">
      <c r="A123" s="11" t="s">
        <v>53</v>
      </c>
      <c r="B123" s="5">
        <v>0</v>
      </c>
    </row>
    <row r="124" spans="1:2" ht="15">
      <c r="A124" s="8" t="s">
        <v>93</v>
      </c>
      <c r="B124" s="5">
        <v>0</v>
      </c>
    </row>
    <row r="125" spans="1:2" ht="15" customHeight="1">
      <c r="A125" s="15"/>
      <c r="B125" s="13"/>
    </row>
    <row r="126" spans="1:2" ht="15" customHeight="1">
      <c r="A126" s="15"/>
      <c r="B126" s="13"/>
    </row>
    <row r="127" spans="1:2" ht="15" customHeight="1">
      <c r="A127" s="15"/>
      <c r="B127" s="13"/>
    </row>
    <row r="128" spans="1:2" ht="15" customHeight="1">
      <c r="A128" s="15"/>
      <c r="B128" s="13"/>
    </row>
    <row r="129" spans="1:2" ht="15" customHeight="1">
      <c r="A129" s="15"/>
      <c r="B129" s="13"/>
    </row>
    <row r="130" spans="1:2" ht="15" customHeight="1">
      <c r="A130" s="15"/>
      <c r="B130" s="13"/>
    </row>
    <row r="131" spans="1:2" ht="15" customHeight="1">
      <c r="A131" s="15"/>
      <c r="B131" s="13"/>
    </row>
    <row r="132" spans="1:2" ht="15" customHeight="1">
      <c r="A132" s="15"/>
      <c r="B132" s="13"/>
    </row>
    <row r="133" spans="1:2" ht="15" customHeight="1">
      <c r="A133" s="15"/>
      <c r="B133" s="13"/>
    </row>
    <row r="134" spans="1:2" ht="15" customHeight="1">
      <c r="A134" s="15"/>
      <c r="B134" s="13"/>
    </row>
    <row r="135" spans="1:2" ht="15" customHeight="1">
      <c r="A135" s="15"/>
      <c r="B135" s="13"/>
    </row>
    <row r="136" spans="1:2" ht="15" customHeight="1">
      <c r="A136" s="15"/>
      <c r="B136" s="13"/>
    </row>
    <row r="137" spans="1:2" ht="15" customHeight="1">
      <c r="A137" s="15"/>
      <c r="B137" s="13"/>
    </row>
    <row r="138" spans="1:2" ht="15" customHeight="1">
      <c r="A138" s="15"/>
      <c r="B138" s="13"/>
    </row>
    <row r="139" spans="1:2" ht="15" customHeight="1">
      <c r="A139" s="15"/>
      <c r="B139" s="13"/>
    </row>
    <row r="140" spans="1:2" ht="15" customHeight="1">
      <c r="A140" s="15"/>
      <c r="B140" s="13"/>
    </row>
    <row r="141" spans="1:2" ht="15" customHeight="1">
      <c r="A141" s="15"/>
      <c r="B141" s="13"/>
    </row>
    <row r="142" spans="1:2" ht="15" customHeight="1">
      <c r="A142" s="15"/>
      <c r="B142" s="13"/>
    </row>
    <row r="143" spans="1:2" ht="15" customHeight="1">
      <c r="A143" s="15"/>
      <c r="B143" s="13"/>
    </row>
    <row r="144" spans="1:2" ht="15" customHeight="1">
      <c r="A144" s="15"/>
      <c r="B144" s="13"/>
    </row>
    <row r="145" spans="1:2" ht="15" customHeight="1">
      <c r="A145" s="15"/>
      <c r="B145" s="13"/>
    </row>
    <row r="146" spans="1:2" ht="15" customHeight="1">
      <c r="A146" s="15"/>
      <c r="B146" s="13"/>
    </row>
    <row r="147" spans="1:2" ht="15" customHeight="1">
      <c r="A147" s="15"/>
      <c r="B147" s="13"/>
    </row>
    <row r="148" spans="1:2" ht="15" customHeight="1">
      <c r="A148" s="15"/>
      <c r="B148" s="13"/>
    </row>
    <row r="149" spans="1:2" ht="15" customHeight="1">
      <c r="A149" s="15"/>
      <c r="B149" s="13"/>
    </row>
    <row r="150" spans="1:2" ht="15" customHeight="1">
      <c r="A150" s="15"/>
      <c r="B150" s="13"/>
    </row>
    <row r="151" spans="1:2" ht="15" customHeight="1">
      <c r="A151" s="15"/>
      <c r="B151" s="13"/>
    </row>
    <row r="152" spans="1:2" ht="15" customHeight="1">
      <c r="A152" s="15"/>
      <c r="B152" s="13"/>
    </row>
    <row r="153" spans="1:2" ht="15" customHeight="1">
      <c r="A153" s="15"/>
      <c r="B153" s="13"/>
    </row>
    <row r="154" spans="1:2" ht="15" customHeight="1">
      <c r="A154" s="15"/>
      <c r="B154" s="13"/>
    </row>
    <row r="155" spans="1:2" ht="15" customHeight="1">
      <c r="A155" s="15"/>
      <c r="B155" s="13"/>
    </row>
    <row r="156" spans="1:2" ht="15" customHeight="1">
      <c r="A156" s="15"/>
      <c r="B156" s="13"/>
    </row>
    <row r="157" spans="1:2" ht="15" customHeight="1">
      <c r="A157" s="15"/>
      <c r="B157" s="13"/>
    </row>
    <row r="158" spans="1:2" ht="15" customHeight="1">
      <c r="A158" s="15"/>
      <c r="B158" s="13"/>
    </row>
    <row r="159" spans="1:2" ht="15" customHeight="1">
      <c r="A159" s="15"/>
      <c r="B159" s="13"/>
    </row>
    <row r="160" spans="1:2" ht="15" customHeight="1">
      <c r="A160" s="15"/>
      <c r="B160" s="13"/>
    </row>
    <row r="161" spans="1:2" ht="15" customHeight="1">
      <c r="A161" s="15"/>
      <c r="B161" s="13"/>
    </row>
    <row r="162" spans="1:2" ht="15" customHeight="1">
      <c r="A162" s="15"/>
      <c r="B162" s="13"/>
    </row>
    <row r="163" spans="1:2" ht="15" customHeight="1">
      <c r="A163" s="15"/>
      <c r="B163" s="13"/>
    </row>
    <row r="164" spans="1:2" ht="15" customHeight="1">
      <c r="A164" s="15"/>
      <c r="B164" s="13"/>
    </row>
    <row r="165" spans="1:2" ht="15" customHeight="1">
      <c r="A165" s="15"/>
      <c r="B165" s="13"/>
    </row>
    <row r="166" spans="1:2" ht="15" customHeight="1">
      <c r="A166" s="15"/>
      <c r="B166" s="13"/>
    </row>
    <row r="167" spans="1:2" ht="15" customHeight="1">
      <c r="A167" s="15"/>
      <c r="B167" s="13"/>
    </row>
    <row r="168" spans="1:2" ht="15" customHeight="1">
      <c r="A168" s="15"/>
      <c r="B168" s="13"/>
    </row>
    <row r="169" spans="1:2" ht="15" customHeight="1">
      <c r="A169" s="15"/>
      <c r="B169" s="13"/>
    </row>
    <row r="170" spans="1:2" ht="15" customHeight="1">
      <c r="A170" s="15"/>
      <c r="B170" s="13"/>
    </row>
    <row r="171" spans="1:2" ht="15" customHeight="1">
      <c r="A171" s="15"/>
      <c r="B171" s="13"/>
    </row>
    <row r="172" spans="1:2" ht="15" customHeight="1">
      <c r="A172" s="15"/>
      <c r="B172" s="13"/>
    </row>
    <row r="173" spans="1:2" ht="15" customHeight="1">
      <c r="A173" s="15"/>
      <c r="B173" s="13"/>
    </row>
    <row r="174" spans="1:2" ht="15" customHeight="1">
      <c r="A174" s="15"/>
      <c r="B174" s="13"/>
    </row>
    <row r="175" ht="15" customHeight="1">
      <c r="A175" s="15"/>
    </row>
    <row r="176" ht="15" customHeight="1">
      <c r="A176" s="15"/>
    </row>
    <row r="177" ht="15" customHeight="1">
      <c r="A177" s="15"/>
    </row>
    <row r="178" ht="15" customHeight="1">
      <c r="A178" s="15"/>
    </row>
    <row r="179" ht="15" customHeight="1">
      <c r="A179" s="15"/>
    </row>
    <row r="180" ht="15" customHeight="1">
      <c r="A180" s="15"/>
    </row>
    <row r="181" ht="15" customHeight="1">
      <c r="A181" s="15"/>
    </row>
    <row r="182" ht="15" customHeight="1">
      <c r="A182" s="15"/>
    </row>
    <row r="183" ht="15" customHeight="1">
      <c r="A183" s="15"/>
    </row>
    <row r="184" ht="15" customHeight="1">
      <c r="A184" s="15"/>
    </row>
    <row r="185" ht="15" customHeight="1">
      <c r="A185" s="15"/>
    </row>
    <row r="186" ht="15" customHeight="1">
      <c r="A186" s="15"/>
    </row>
    <row r="187" ht="15" customHeight="1">
      <c r="A187" s="15"/>
    </row>
    <row r="188" ht="15" customHeight="1">
      <c r="A188" s="15"/>
    </row>
    <row r="189" ht="15" customHeight="1">
      <c r="A189" s="15"/>
    </row>
    <row r="190" ht="15" customHeight="1">
      <c r="A190" s="15"/>
    </row>
    <row r="191" ht="15" customHeight="1">
      <c r="A191" s="15"/>
    </row>
    <row r="192" ht="15" customHeight="1">
      <c r="A192" s="15"/>
    </row>
    <row r="193" ht="15" customHeight="1">
      <c r="A193" s="15"/>
    </row>
    <row r="194" ht="15" customHeight="1">
      <c r="A194" s="15"/>
    </row>
    <row r="195" ht="15" customHeight="1">
      <c r="A195" s="15"/>
    </row>
    <row r="196" ht="15" customHeight="1">
      <c r="A196" s="15"/>
    </row>
    <row r="197" ht="15" customHeight="1">
      <c r="A197" s="15"/>
    </row>
    <row r="198" ht="15" customHeight="1">
      <c r="A198" s="15"/>
    </row>
    <row r="199" ht="15" customHeight="1">
      <c r="A199" s="15"/>
    </row>
    <row r="200" ht="15" customHeight="1">
      <c r="A200" s="15"/>
    </row>
    <row r="201" ht="15" customHeight="1">
      <c r="A201" s="15"/>
    </row>
    <row r="202" ht="15" customHeight="1">
      <c r="A202" s="15"/>
    </row>
    <row r="203" ht="15" customHeight="1">
      <c r="A203" s="15"/>
    </row>
    <row r="204" ht="15" customHeight="1">
      <c r="A204" s="15"/>
    </row>
    <row r="205" ht="15" customHeight="1">
      <c r="A205" s="15"/>
    </row>
    <row r="206" ht="15" customHeight="1">
      <c r="A206" s="15"/>
    </row>
    <row r="207" ht="15" customHeight="1">
      <c r="A207" s="15"/>
    </row>
    <row r="208" ht="15" customHeight="1">
      <c r="A208" s="15"/>
    </row>
    <row r="209" ht="15" customHeight="1">
      <c r="A209" s="15"/>
    </row>
    <row r="210" ht="15" customHeight="1">
      <c r="A210" s="15"/>
    </row>
    <row r="211" ht="15" customHeight="1">
      <c r="A211" s="15"/>
    </row>
    <row r="212" ht="15" customHeight="1">
      <c r="A212" s="15"/>
    </row>
    <row r="213" ht="15" customHeight="1">
      <c r="A213" s="15"/>
    </row>
    <row r="214" ht="15" customHeight="1">
      <c r="A214" s="15"/>
    </row>
    <row r="215" ht="15" customHeight="1">
      <c r="A215" s="15"/>
    </row>
    <row r="216" ht="15" customHeight="1">
      <c r="A216" s="15"/>
    </row>
    <row r="217" ht="15" customHeight="1">
      <c r="A217" s="15"/>
    </row>
    <row r="218" ht="15" customHeight="1">
      <c r="A218" s="15"/>
    </row>
    <row r="219" ht="15" customHeight="1">
      <c r="A219" s="15"/>
    </row>
    <row r="220" ht="15" customHeight="1">
      <c r="A220" s="15"/>
    </row>
    <row r="221" ht="15" customHeight="1">
      <c r="A221" s="15"/>
    </row>
    <row r="222" ht="15" customHeight="1">
      <c r="A222" s="15"/>
    </row>
    <row r="223" ht="15" customHeight="1">
      <c r="A223" s="15"/>
    </row>
    <row r="224" ht="15" customHeight="1">
      <c r="A224" s="15"/>
    </row>
    <row r="225" ht="15" customHeight="1">
      <c r="A225" s="15"/>
    </row>
    <row r="226" ht="15" customHeight="1">
      <c r="A226" s="15"/>
    </row>
    <row r="227" ht="15" customHeight="1">
      <c r="A227" s="15"/>
    </row>
    <row r="228" ht="15" customHeight="1">
      <c r="A228" s="15"/>
    </row>
    <row r="229" ht="15" customHeight="1">
      <c r="A229" s="15"/>
    </row>
    <row r="230" ht="15" customHeight="1">
      <c r="A230" s="15"/>
    </row>
    <row r="231" ht="15" customHeight="1">
      <c r="A231" s="15"/>
    </row>
    <row r="232" ht="15" customHeight="1">
      <c r="A232" s="15"/>
    </row>
    <row r="233" ht="15" customHeight="1">
      <c r="A233" s="15"/>
    </row>
    <row r="234" ht="15" customHeight="1">
      <c r="A234" s="15"/>
    </row>
    <row r="235" ht="15" customHeight="1">
      <c r="A235" s="15"/>
    </row>
    <row r="236" ht="15" customHeight="1">
      <c r="A236" s="15"/>
    </row>
    <row r="237" ht="15" customHeight="1">
      <c r="A237" s="15"/>
    </row>
    <row r="238" ht="15" customHeight="1">
      <c r="A238" s="15"/>
    </row>
    <row r="239" ht="15" customHeight="1">
      <c r="A239" s="15"/>
    </row>
    <row r="240" ht="15" customHeight="1">
      <c r="A240" s="15"/>
    </row>
    <row r="241" ht="15" customHeight="1">
      <c r="A241" s="15"/>
    </row>
    <row r="242" ht="15" customHeight="1">
      <c r="A242" s="15"/>
    </row>
    <row r="243" ht="15" customHeight="1">
      <c r="A243" s="15"/>
    </row>
    <row r="244" ht="15" customHeight="1">
      <c r="A244" s="15"/>
    </row>
    <row r="245" ht="15" customHeight="1">
      <c r="A245" s="15"/>
    </row>
    <row r="246" ht="15" customHeight="1">
      <c r="A246" s="15"/>
    </row>
    <row r="247" ht="15" customHeight="1">
      <c r="A247" s="15"/>
    </row>
    <row r="248" ht="15" customHeight="1">
      <c r="A248" s="15"/>
    </row>
    <row r="249" ht="15" customHeight="1">
      <c r="A249" s="15"/>
    </row>
    <row r="250" ht="15" customHeight="1">
      <c r="A250" s="15"/>
    </row>
    <row r="251" ht="15" customHeight="1">
      <c r="A251" s="15"/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Jessica Williams</cp:lastModifiedBy>
  <dcterms:created xsi:type="dcterms:W3CDTF">2011-09-09T20:52:10Z</dcterms:created>
  <dcterms:modified xsi:type="dcterms:W3CDTF">2011-09-16T18:56:20Z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